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autoCompressPictures="0" defaultThemeVersion="124226"/>
  <mc:AlternateContent xmlns:mc="http://schemas.openxmlformats.org/markup-compatibility/2006">
    <mc:Choice Requires="x15">
      <x15ac:absPath xmlns:x15ac="http://schemas.microsoft.com/office/spreadsheetml/2010/11/ac" url="C:\Users\pi_dxk\Downloads\"/>
    </mc:Choice>
  </mc:AlternateContent>
  <xr:revisionPtr revIDLastSave="0" documentId="8_{8A1DA813-F5EC-4DBB-9040-FEADF412764D}" xr6:coauthVersionLast="47" xr6:coauthVersionMax="47" xr10:uidLastSave="{00000000-0000-0000-0000-000000000000}"/>
  <bookViews>
    <workbookView xWindow="28690" yWindow="-110" windowWidth="29020" windowHeight="15700" tabRatio="753" activeTab="6" xr2:uid="{00000000-000D-0000-FFFF-FFFF00000000}"/>
  </bookViews>
  <sheets>
    <sheet name="Project Description" sheetId="1" r:id="rId1"/>
    <sheet name="Development Team" sheetId="2" r:id="rId2"/>
    <sheet name="Unit Mix" sheetId="9" r:id="rId3"/>
    <sheet name="Sources and Uses" sheetId="3" r:id="rId4"/>
    <sheet name="Operating Proforma" sheetId="5" r:id="rId5"/>
    <sheet name="Construction Period S&amp;U" sheetId="8" r:id="rId6"/>
    <sheet name="Sales Price Tool" sheetId="10" r:id="rId7"/>
    <sheet name="Application Information" sheetId="6" r:id="rId8"/>
    <sheet name="Lists" sheetId="4" state="hidden" r:id="rId9"/>
  </sheets>
  <definedNames>
    <definedName name="_xlnm.Print_Area" localSheetId="7">'Application Information'!$A$1:$F$18</definedName>
    <definedName name="_xlnm.Print_Area" localSheetId="1">'Development Team'!$A$1:$H$147</definedName>
    <definedName name="_xlnm.Print_Area" localSheetId="4">'Operating Proforma'!$A$1:$G$76</definedName>
    <definedName name="_xlnm.Print_Area" localSheetId="0">'Project Description'!$A$1:$H$213</definedName>
    <definedName name="_xlnm.Print_Area" localSheetId="3">'Sources and Uses'!$A$1:$I$88</definedName>
    <definedName name="_xlnm.Print_Area" localSheetId="2">'Unit Mix'!$A$1:$H$30</definedName>
    <definedName name="_xlnm.Print_Titles" localSheetId="1">'Development Team'!$1:$2</definedName>
    <definedName name="_xlnm.Print_Titles" localSheetId="4">'Operating Proforma'!$1:$2</definedName>
    <definedName name="_xlnm.Print_Titles" localSheetId="0">'Project Description'!$1:$2</definedName>
    <definedName name="_xlnm.Print_Titles" localSheetId="3">'Sources and Uses'!$1:$2</definedName>
    <definedName name="_xlnm.Print_Titles" localSheetId="2">'Unit Mix'!$1:$2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2" i="10" l="1"/>
  <c r="E49" i="10"/>
  <c r="F49" i="10"/>
  <c r="G49" i="10"/>
  <c r="H49" i="10"/>
  <c r="I49" i="10"/>
  <c r="D49" i="10"/>
  <c r="E38" i="10"/>
  <c r="F38" i="10"/>
  <c r="G38" i="10"/>
  <c r="H38" i="10"/>
  <c r="I38" i="10"/>
  <c r="D38" i="10"/>
  <c r="E27" i="10"/>
  <c r="F27" i="10"/>
  <c r="G27" i="10"/>
  <c r="H27" i="10"/>
  <c r="I27" i="10"/>
  <c r="D27" i="10"/>
  <c r="E16" i="10"/>
  <c r="F16" i="10"/>
  <c r="G16" i="10"/>
  <c r="H16" i="10"/>
  <c r="I16" i="10"/>
  <c r="D16" i="10"/>
  <c r="E42" i="10" l="1"/>
  <c r="F42" i="10"/>
  <c r="G42" i="10"/>
  <c r="H42" i="10"/>
  <c r="I42" i="10"/>
  <c r="E20" i="10"/>
  <c r="F20" i="10"/>
  <c r="G20" i="10"/>
  <c r="H20" i="10"/>
  <c r="I20" i="10"/>
  <c r="D20" i="10"/>
  <c r="E53" i="10"/>
  <c r="F53" i="10"/>
  <c r="G53" i="10"/>
  <c r="H53" i="10"/>
  <c r="I53" i="10"/>
  <c r="D53" i="10"/>
  <c r="E31" i="10"/>
  <c r="F31" i="10"/>
  <c r="G31" i="10"/>
  <c r="H31" i="10"/>
  <c r="I31" i="10"/>
  <c r="D31" i="10"/>
  <c r="E32" i="10"/>
  <c r="F32" i="10"/>
  <c r="G32" i="10"/>
  <c r="H32" i="10"/>
  <c r="I32" i="10"/>
  <c r="E21" i="10"/>
  <c r="F21" i="10"/>
  <c r="G21" i="10"/>
  <c r="H21" i="10"/>
  <c r="I21" i="10"/>
  <c r="E9" i="10" l="1"/>
  <c r="F9" i="10"/>
  <c r="G9" i="10"/>
  <c r="H9" i="10"/>
  <c r="I9" i="10"/>
  <c r="D9" i="10"/>
  <c r="F5" i="10"/>
  <c r="F6" i="10" s="1"/>
  <c r="G5" i="10"/>
  <c r="G6" i="10" s="1"/>
  <c r="H5" i="10"/>
  <c r="I5" i="10"/>
  <c r="E5" i="10"/>
  <c r="D5" i="10"/>
  <c r="D6" i="10" s="1"/>
  <c r="D7" i="10" s="1"/>
  <c r="B65" i="10"/>
  <c r="I58" i="10"/>
  <c r="H58" i="10"/>
  <c r="B67" i="10" s="1"/>
  <c r="G58" i="10"/>
  <c r="F58" i="10"/>
  <c r="E58" i="10"/>
  <c r="D58" i="10"/>
  <c r="B66" i="10" s="1"/>
  <c r="I54" i="10"/>
  <c r="H54" i="10"/>
  <c r="G54" i="10"/>
  <c r="F54" i="10"/>
  <c r="E54" i="10"/>
  <c r="D54" i="10"/>
  <c r="I50" i="10"/>
  <c r="I51" i="10" s="1"/>
  <c r="H50" i="10"/>
  <c r="H51" i="10" s="1"/>
  <c r="G50" i="10"/>
  <c r="G51" i="10" s="1"/>
  <c r="F50" i="10"/>
  <c r="F51" i="10" s="1"/>
  <c r="E50" i="10"/>
  <c r="E51" i="10" s="1"/>
  <c r="D50" i="10"/>
  <c r="D51" i="10" s="1"/>
  <c r="B47" i="10"/>
  <c r="I43" i="10"/>
  <c r="H43" i="10"/>
  <c r="G43" i="10"/>
  <c r="F43" i="10"/>
  <c r="E43" i="10"/>
  <c r="D43" i="10"/>
  <c r="I39" i="10"/>
  <c r="H39" i="10"/>
  <c r="H40" i="10" s="1"/>
  <c r="G39" i="10"/>
  <c r="G40" i="10" s="1"/>
  <c r="F39" i="10"/>
  <c r="F40" i="10" s="1"/>
  <c r="E39" i="10"/>
  <c r="E40" i="10" s="1"/>
  <c r="D39" i="10"/>
  <c r="D41" i="10" s="1"/>
  <c r="B36" i="10"/>
  <c r="D32" i="10"/>
  <c r="I28" i="10"/>
  <c r="I29" i="10" s="1"/>
  <c r="H28" i="10"/>
  <c r="H29" i="10" s="1"/>
  <c r="G28" i="10"/>
  <c r="G29" i="10" s="1"/>
  <c r="F28" i="10"/>
  <c r="F30" i="10" s="1"/>
  <c r="E28" i="10"/>
  <c r="E30" i="10" s="1"/>
  <c r="D28" i="10"/>
  <c r="D30" i="10" s="1"/>
  <c r="B25" i="10"/>
  <c r="D21" i="10"/>
  <c r="I17" i="10"/>
  <c r="I18" i="10" s="1"/>
  <c r="H17" i="10"/>
  <c r="H18" i="10" s="1"/>
  <c r="G17" i="10"/>
  <c r="G19" i="10" s="1"/>
  <c r="F17" i="10"/>
  <c r="F19" i="10" s="1"/>
  <c r="E17" i="10"/>
  <c r="E19" i="10" s="1"/>
  <c r="D17" i="10"/>
  <c r="D18" i="10" s="1"/>
  <c r="B14" i="10"/>
  <c r="I10" i="10"/>
  <c r="H10" i="10"/>
  <c r="G10" i="10"/>
  <c r="F10" i="10"/>
  <c r="E10" i="10"/>
  <c r="D10" i="10"/>
  <c r="I6" i="10"/>
  <c r="I7" i="10" s="1"/>
  <c r="H6" i="10"/>
  <c r="H8" i="10" s="1"/>
  <c r="E6" i="10"/>
  <c r="E7" i="10" s="1"/>
  <c r="B3" i="10"/>
  <c r="F29" i="10" l="1"/>
  <c r="F34" i="10" s="1"/>
  <c r="F35" i="10" s="1"/>
  <c r="F82" i="10" s="1"/>
  <c r="F83" i="10" s="1"/>
  <c r="E29" i="10"/>
  <c r="E34" i="10" s="1"/>
  <c r="E35" i="10" s="1"/>
  <c r="E82" i="10" s="1"/>
  <c r="E83" i="10" s="1"/>
  <c r="G8" i="10"/>
  <c r="G7" i="10"/>
  <c r="G12" i="10" s="1"/>
  <c r="G13" i="10" s="1"/>
  <c r="G76" i="10" s="1"/>
  <c r="G77" i="10" s="1"/>
  <c r="F8" i="10"/>
  <c r="F7" i="10"/>
  <c r="F12" i="10" s="1"/>
  <c r="F13" i="10" s="1"/>
  <c r="F76" i="10" s="1"/>
  <c r="F77" i="10" s="1"/>
  <c r="D40" i="10"/>
  <c r="D45" i="10" s="1"/>
  <c r="D46" i="10" s="1"/>
  <c r="D85" i="10" s="1"/>
  <c r="D86" i="10" s="1"/>
  <c r="I40" i="10"/>
  <c r="G18" i="10"/>
  <c r="G23" i="10" s="1"/>
  <c r="G24" i="10" s="1"/>
  <c r="G79" i="10" s="1"/>
  <c r="G80" i="10" s="1"/>
  <c r="F18" i="10"/>
  <c r="F23" i="10" s="1"/>
  <c r="F24" i="10" s="1"/>
  <c r="F79" i="10" s="1"/>
  <c r="F80" i="10" s="1"/>
  <c r="E18" i="10"/>
  <c r="E23" i="10" s="1"/>
  <c r="E24" i="10" s="1"/>
  <c r="E79" i="10" s="1"/>
  <c r="E80" i="10" s="1"/>
  <c r="D29" i="10"/>
  <c r="D34" i="10" s="1"/>
  <c r="D35" i="10" s="1"/>
  <c r="D82" i="10" s="1"/>
  <c r="D83" i="10" s="1"/>
  <c r="H7" i="10"/>
  <c r="H12" i="10" s="1"/>
  <c r="H13" i="10" s="1"/>
  <c r="H76" i="10" s="1"/>
  <c r="H77" i="10" s="1"/>
  <c r="E12" i="10"/>
  <c r="E13" i="10" s="1"/>
  <c r="E76" i="10" s="1"/>
  <c r="E77" i="10" s="1"/>
  <c r="H52" i="10"/>
  <c r="H56" i="10" s="1"/>
  <c r="H57" i="10" s="1"/>
  <c r="H88" i="10" s="1"/>
  <c r="H89" i="10" s="1"/>
  <c r="H41" i="10"/>
  <c r="H45" i="10"/>
  <c r="H46" i="10" s="1"/>
  <c r="H85" i="10" s="1"/>
  <c r="H86" i="10" s="1"/>
  <c r="I30" i="10"/>
  <c r="I34" i="10" s="1"/>
  <c r="I35" i="10" s="1"/>
  <c r="I82" i="10" s="1"/>
  <c r="I83" i="10" s="1"/>
  <c r="I41" i="10"/>
  <c r="I52" i="10"/>
  <c r="I56" i="10" s="1"/>
  <c r="I57" i="10" s="1"/>
  <c r="I88" i="10" s="1"/>
  <c r="I89" i="10" s="1"/>
  <c r="B58" i="10"/>
  <c r="I8" i="10"/>
  <c r="I12" i="10"/>
  <c r="I13" i="10" s="1"/>
  <c r="I76" i="10" s="1"/>
  <c r="I77" i="10" s="1"/>
  <c r="D52" i="10"/>
  <c r="D56" i="10" s="1"/>
  <c r="D57" i="10" s="1"/>
  <c r="D88" i="10" s="1"/>
  <c r="D89" i="10" s="1"/>
  <c r="E41" i="10"/>
  <c r="E45" i="10"/>
  <c r="E46" i="10" s="1"/>
  <c r="E85" i="10" s="1"/>
  <c r="E86" i="10" s="1"/>
  <c r="E52" i="10"/>
  <c r="E56" i="10" s="1"/>
  <c r="E57" i="10" s="1"/>
  <c r="E88" i="10" s="1"/>
  <c r="E89" i="10" s="1"/>
  <c r="H19" i="10"/>
  <c r="H23" i="10"/>
  <c r="H24" i="10" s="1"/>
  <c r="H79" i="10" s="1"/>
  <c r="H80" i="10" s="1"/>
  <c r="F41" i="10"/>
  <c r="F45" i="10"/>
  <c r="F46" i="10" s="1"/>
  <c r="F85" i="10" s="1"/>
  <c r="F86" i="10" s="1"/>
  <c r="F52" i="10"/>
  <c r="F56" i="10" s="1"/>
  <c r="F57" i="10" s="1"/>
  <c r="F88" i="10" s="1"/>
  <c r="F89" i="10" s="1"/>
  <c r="H30" i="10"/>
  <c r="H34" i="10" s="1"/>
  <c r="H35" i="10" s="1"/>
  <c r="H82" i="10" s="1"/>
  <c r="H83" i="10" s="1"/>
  <c r="I19" i="10"/>
  <c r="I23" i="10"/>
  <c r="I24" i="10" s="1"/>
  <c r="I79" i="10" s="1"/>
  <c r="I80" i="10" s="1"/>
  <c r="G30" i="10"/>
  <c r="G34" i="10" s="1"/>
  <c r="G35" i="10" s="1"/>
  <c r="G82" i="10" s="1"/>
  <c r="G83" i="10" s="1"/>
  <c r="G41" i="10"/>
  <c r="G45" i="10" s="1"/>
  <c r="G46" i="10" s="1"/>
  <c r="G85" i="10" s="1"/>
  <c r="G86" i="10" s="1"/>
  <c r="G52" i="10"/>
  <c r="G56" i="10" s="1"/>
  <c r="G57" i="10" s="1"/>
  <c r="G88" i="10" s="1"/>
  <c r="G89" i="10" s="1"/>
  <c r="E8" i="10"/>
  <c r="D19" i="10"/>
  <c r="D23" i="10" s="1"/>
  <c r="D24" i="10" s="1"/>
  <c r="D79" i="10" s="1"/>
  <c r="D80" i="10" s="1"/>
  <c r="D8" i="10"/>
  <c r="D12" i="10" s="1"/>
  <c r="D13" i="10" s="1"/>
  <c r="D76" i="10" s="1"/>
  <c r="D77" i="10" s="1"/>
  <c r="I45" i="10" l="1"/>
  <c r="I46" i="10" s="1"/>
  <c r="I85" i="10" s="1"/>
  <c r="I86" i="10" s="1"/>
  <c r="F3" i="6"/>
  <c r="A11" i="8"/>
  <c r="C11" i="8"/>
  <c r="A10" i="8"/>
  <c r="N73" i="9"/>
  <c r="N60" i="9"/>
  <c r="M66" i="9"/>
  <c r="N71" i="9" s="1"/>
  <c r="M67" i="9"/>
  <c r="M68" i="9"/>
  <c r="M69" i="9"/>
  <c r="M70" i="9"/>
  <c r="M65" i="9"/>
  <c r="M53" i="9"/>
  <c r="M54" i="9"/>
  <c r="M55" i="9"/>
  <c r="M56" i="9"/>
  <c r="M57" i="9"/>
  <c r="M52" i="9"/>
  <c r="AC56" i="8"/>
  <c r="A56" i="8"/>
  <c r="E21" i="8"/>
  <c r="F21" i="8"/>
  <c r="G21" i="8"/>
  <c r="H21" i="8"/>
  <c r="I21" i="8"/>
  <c r="J21" i="8"/>
  <c r="K21" i="8"/>
  <c r="L21" i="8"/>
  <c r="M21" i="8"/>
  <c r="N21" i="8"/>
  <c r="O21" i="8"/>
  <c r="P21" i="8"/>
  <c r="Q21" i="8"/>
  <c r="R21" i="8"/>
  <c r="S21" i="8"/>
  <c r="T21" i="8"/>
  <c r="U21" i="8"/>
  <c r="V21" i="8"/>
  <c r="W21" i="8"/>
  <c r="X21" i="8"/>
  <c r="Y21" i="8"/>
  <c r="Z21" i="8"/>
  <c r="AA21" i="8"/>
  <c r="AB21" i="8"/>
  <c r="D21" i="8"/>
  <c r="AC13" i="8"/>
  <c r="AC14" i="8"/>
  <c r="AC15" i="8"/>
  <c r="AC16" i="8"/>
  <c r="AC17" i="8"/>
  <c r="AC18" i="8"/>
  <c r="C17" i="8"/>
  <c r="C18" i="8" s="1"/>
  <c r="AD18" i="8" s="1"/>
  <c r="C13" i="8"/>
  <c r="C14" i="8"/>
  <c r="C15" i="8"/>
  <c r="C16" i="8"/>
  <c r="C12" i="8"/>
  <c r="C10" i="8"/>
  <c r="C8" i="8"/>
  <c r="C9" i="8"/>
  <c r="C7" i="8"/>
  <c r="G22" i="3"/>
  <c r="AD16" i="8" l="1"/>
  <c r="AD14" i="8"/>
  <c r="AD13" i="8"/>
  <c r="M71" i="9"/>
  <c r="N58" i="9"/>
  <c r="M58" i="9"/>
  <c r="AD17" i="8"/>
  <c r="AD15" i="8"/>
  <c r="G21" i="3"/>
  <c r="A19" i="8"/>
  <c r="C19" i="8"/>
  <c r="A15" i="8"/>
  <c r="A16" i="8"/>
  <c r="A14" i="8"/>
  <c r="A13" i="8"/>
  <c r="AC21" i="8"/>
  <c r="AC8" i="8"/>
  <c r="AC9" i="8"/>
  <c r="AC10" i="8"/>
  <c r="AC11" i="8"/>
  <c r="AD11" i="8" s="1"/>
  <c r="AC12" i="8"/>
  <c r="AC19" i="8"/>
  <c r="AC7" i="8"/>
  <c r="A17" i="8"/>
  <c r="A12" i="8"/>
  <c r="A8" i="8"/>
  <c r="A9" i="8"/>
  <c r="A7" i="8"/>
  <c r="H83" i="3"/>
  <c r="H82" i="3"/>
  <c r="H81" i="3"/>
  <c r="H75" i="3"/>
  <c r="H74" i="3"/>
  <c r="H73" i="3"/>
  <c r="C56" i="8" s="1"/>
  <c r="AD56" i="8" s="1"/>
  <c r="H72" i="3"/>
  <c r="H71" i="3"/>
  <c r="H70" i="3"/>
  <c r="H69" i="3"/>
  <c r="H68" i="3"/>
  <c r="H67" i="3"/>
  <c r="H66" i="3"/>
  <c r="H65" i="3"/>
  <c r="H64" i="3"/>
  <c r="H63" i="3"/>
  <c r="H62" i="3"/>
  <c r="H61" i="3"/>
  <c r="H60" i="3"/>
  <c r="H59" i="3"/>
  <c r="H58" i="3"/>
  <c r="H57" i="3"/>
  <c r="H56" i="3"/>
  <c r="H55" i="3"/>
  <c r="H54" i="3"/>
  <c r="H53" i="3"/>
  <c r="H52" i="3"/>
  <c r="H48" i="3"/>
  <c r="H47" i="3"/>
  <c r="F76" i="3"/>
  <c r="AD12" i="8" l="1"/>
  <c r="AD9" i="8"/>
  <c r="AD8" i="8"/>
  <c r="AD10" i="8"/>
  <c r="AD19" i="8"/>
  <c r="C21" i="8"/>
  <c r="AD21" i="8" s="1"/>
  <c r="AD7" i="8"/>
  <c r="H18" i="3"/>
  <c r="H27" i="3"/>
  <c r="AD62" i="8" l="1"/>
  <c r="T32" i="8"/>
  <c r="U32" i="8"/>
  <c r="V32" i="8"/>
  <c r="W32" i="8"/>
  <c r="X32" i="8"/>
  <c r="Y32" i="8"/>
  <c r="Z32" i="8"/>
  <c r="AA32" i="8"/>
  <c r="S32" i="8"/>
  <c r="V28" i="8"/>
  <c r="T28" i="8"/>
  <c r="U28" i="8"/>
  <c r="W28" i="8"/>
  <c r="X28" i="8"/>
  <c r="Y28" i="8"/>
  <c r="Z28" i="8"/>
  <c r="AA28" i="8"/>
  <c r="AC37" i="8"/>
  <c r="T59" i="8"/>
  <c r="U59" i="8"/>
  <c r="V59" i="8"/>
  <c r="W59" i="8"/>
  <c r="X59" i="8"/>
  <c r="Y59" i="8"/>
  <c r="Z59" i="8"/>
  <c r="AA59" i="8"/>
  <c r="G18" i="3"/>
  <c r="G27" i="3"/>
  <c r="C13" i="5"/>
  <c r="C9" i="5"/>
  <c r="C10" i="5"/>
  <c r="C11" i="5"/>
  <c r="C12" i="5"/>
  <c r="C8" i="5"/>
  <c r="A46" i="8"/>
  <c r="T61" i="8" l="1"/>
  <c r="T67" i="8" s="1"/>
  <c r="Z61" i="8"/>
  <c r="Z67" i="8" s="1"/>
  <c r="W61" i="8"/>
  <c r="W67" i="8" s="1"/>
  <c r="V61" i="8"/>
  <c r="V67" i="8" s="1"/>
  <c r="U61" i="8"/>
  <c r="U67" i="8" s="1"/>
  <c r="A47" i="8"/>
  <c r="F29" i="5"/>
  <c r="AB59" i="8"/>
  <c r="AC40" i="8"/>
  <c r="AC26" i="8"/>
  <c r="AC52" i="8"/>
  <c r="AC57" i="8"/>
  <c r="AC64" i="8"/>
  <c r="AC65" i="8"/>
  <c r="AC63" i="8"/>
  <c r="AC36" i="8"/>
  <c r="AC38" i="8"/>
  <c r="AC39" i="8"/>
  <c r="AC41" i="8"/>
  <c r="AC42" i="8"/>
  <c r="AC43" i="8"/>
  <c r="AC44" i="8"/>
  <c r="AC45" i="8"/>
  <c r="AC46" i="8"/>
  <c r="AC47" i="8"/>
  <c r="AC48" i="8"/>
  <c r="AC49" i="8"/>
  <c r="AC50" i="8"/>
  <c r="AC51" i="8"/>
  <c r="AC53" i="8"/>
  <c r="AC54" i="8"/>
  <c r="AC55" i="8"/>
  <c r="AC58" i="8"/>
  <c r="AC35" i="8"/>
  <c r="S59" i="8"/>
  <c r="M43" i="9"/>
  <c r="K43" i="9"/>
  <c r="I43" i="9"/>
  <c r="G43" i="9"/>
  <c r="E43" i="9"/>
  <c r="C43" i="9"/>
  <c r="M42" i="9"/>
  <c r="K42" i="9"/>
  <c r="I42" i="9"/>
  <c r="G42" i="9"/>
  <c r="E42" i="9"/>
  <c r="C42" i="9"/>
  <c r="M41" i="9"/>
  <c r="K41" i="9"/>
  <c r="I41" i="9"/>
  <c r="G41" i="9"/>
  <c r="E41" i="9"/>
  <c r="C41" i="9"/>
  <c r="M40" i="9"/>
  <c r="K40" i="9"/>
  <c r="I40" i="9"/>
  <c r="G40" i="9"/>
  <c r="E40" i="9"/>
  <c r="C40" i="9"/>
  <c r="M39" i="9"/>
  <c r="K39" i="9"/>
  <c r="I39" i="9"/>
  <c r="G39" i="9"/>
  <c r="E39" i="9"/>
  <c r="C39" i="9"/>
  <c r="M38" i="9"/>
  <c r="K38" i="9"/>
  <c r="I38" i="9"/>
  <c r="G38" i="9"/>
  <c r="E38" i="9"/>
  <c r="C38" i="9"/>
  <c r="K14" i="9"/>
  <c r="E8" i="5" s="1"/>
  <c r="K15" i="9"/>
  <c r="E9" i="5" s="1"/>
  <c r="F9" i="5" s="1"/>
  <c r="K16" i="9"/>
  <c r="E10" i="5" s="1"/>
  <c r="K17" i="9"/>
  <c r="E11" i="5" s="1"/>
  <c r="K18" i="9"/>
  <c r="E12" i="5" s="1"/>
  <c r="K19" i="9"/>
  <c r="E13" i="5" s="1"/>
  <c r="C20" i="9"/>
  <c r="D20" i="9"/>
  <c r="E20" i="9"/>
  <c r="F20" i="9"/>
  <c r="G20" i="9"/>
  <c r="H20" i="9"/>
  <c r="I20" i="9"/>
  <c r="J20" i="9"/>
  <c r="E59" i="8"/>
  <c r="F59" i="8"/>
  <c r="G59" i="8"/>
  <c r="H59" i="8"/>
  <c r="I59" i="8"/>
  <c r="J59" i="8"/>
  <c r="K59" i="8"/>
  <c r="L59" i="8"/>
  <c r="M59" i="8"/>
  <c r="N59" i="8"/>
  <c r="O59" i="8"/>
  <c r="P59" i="8"/>
  <c r="Q59" i="8"/>
  <c r="R59" i="8"/>
  <c r="D59" i="8"/>
  <c r="L32" i="8"/>
  <c r="AB32" i="8"/>
  <c r="R32" i="8"/>
  <c r="Q32" i="8"/>
  <c r="P32" i="8"/>
  <c r="O32" i="8"/>
  <c r="N32" i="8"/>
  <c r="M32" i="8"/>
  <c r="K32" i="8"/>
  <c r="J32" i="8"/>
  <c r="I32" i="8"/>
  <c r="H32" i="8"/>
  <c r="G32" i="8"/>
  <c r="F32" i="8"/>
  <c r="E32" i="8"/>
  <c r="D32" i="8"/>
  <c r="AC31" i="8"/>
  <c r="AC30" i="8"/>
  <c r="AC27" i="8"/>
  <c r="J28" i="8"/>
  <c r="K28" i="8"/>
  <c r="L28" i="8"/>
  <c r="M28" i="8"/>
  <c r="N28" i="8"/>
  <c r="O28" i="8"/>
  <c r="P28" i="8"/>
  <c r="Q28" i="8"/>
  <c r="R28" i="8"/>
  <c r="S28" i="8"/>
  <c r="AB28" i="8"/>
  <c r="I28" i="8"/>
  <c r="H28" i="8"/>
  <c r="D28" i="8"/>
  <c r="A55" i="8"/>
  <c r="A49" i="8"/>
  <c r="F55" i="5"/>
  <c r="F20" i="5"/>
  <c r="F22" i="5" s="1"/>
  <c r="F25" i="5" s="1"/>
  <c r="N44" i="9" l="1"/>
  <c r="M44" i="9"/>
  <c r="D44" i="9"/>
  <c r="C44" i="9"/>
  <c r="L44" i="9"/>
  <c r="K44" i="9"/>
  <c r="F44" i="9"/>
  <c r="E44" i="9"/>
  <c r="G44" i="9"/>
  <c r="H44" i="9"/>
  <c r="I44" i="9"/>
  <c r="J44" i="9"/>
  <c r="N61" i="8"/>
  <c r="N67" i="8" s="1"/>
  <c r="X61" i="8"/>
  <c r="X67" i="8" s="1"/>
  <c r="AA61" i="8"/>
  <c r="AA67" i="8" s="1"/>
  <c r="Y61" i="8"/>
  <c r="Y67" i="8" s="1"/>
  <c r="K20" i="9"/>
  <c r="K61" i="8"/>
  <c r="K67" i="8" s="1"/>
  <c r="M61" i="8"/>
  <c r="M67" i="8" s="1"/>
  <c r="I61" i="8"/>
  <c r="I67" i="8" s="1"/>
  <c r="L61" i="8"/>
  <c r="L67" i="8" s="1"/>
  <c r="P61" i="8"/>
  <c r="P67" i="8" s="1"/>
  <c r="S61" i="8"/>
  <c r="S67" i="8" s="1"/>
  <c r="AB61" i="8"/>
  <c r="AB67" i="8" s="1"/>
  <c r="R61" i="8"/>
  <c r="R67" i="8" s="1"/>
  <c r="AC59" i="8"/>
  <c r="D61" i="8"/>
  <c r="D67" i="8" s="1"/>
  <c r="J61" i="8"/>
  <c r="J67" i="8" s="1"/>
  <c r="Q61" i="8"/>
  <c r="Q67" i="8" s="1"/>
  <c r="H61" i="8"/>
  <c r="H67" i="8" s="1"/>
  <c r="O61" i="8"/>
  <c r="O67" i="8" s="1"/>
  <c r="AC32" i="8"/>
  <c r="N47" i="9" l="1"/>
  <c r="G12" i="3"/>
  <c r="G37" i="3" s="1"/>
  <c r="H12" i="3"/>
  <c r="H37" i="3" s="1"/>
  <c r="F64" i="1"/>
  <c r="F59" i="1"/>
  <c r="F56" i="1"/>
  <c r="F8" i="5"/>
  <c r="F13" i="5"/>
  <c r="F12" i="5"/>
  <c r="C65" i="8" l="1"/>
  <c r="AD65" i="8" s="1"/>
  <c r="C64" i="8"/>
  <c r="AD64" i="8" s="1"/>
  <c r="C63" i="8"/>
  <c r="AD63" i="8" s="1"/>
  <c r="C36" i="8"/>
  <c r="AD36" i="8" s="1"/>
  <c r="C37" i="8"/>
  <c r="AD37" i="8" s="1"/>
  <c r="C38" i="8"/>
  <c r="AD38" i="8" s="1"/>
  <c r="C39" i="8"/>
  <c r="AD39" i="8" s="1"/>
  <c r="C40" i="8"/>
  <c r="AD40" i="8" s="1"/>
  <c r="C41" i="8"/>
  <c r="AD41" i="8" s="1"/>
  <c r="C42" i="8"/>
  <c r="AD42" i="8" s="1"/>
  <c r="C43" i="8"/>
  <c r="AD43" i="8" s="1"/>
  <c r="C44" i="8"/>
  <c r="AD44" i="8" s="1"/>
  <c r="C45" i="8"/>
  <c r="AD45" i="8" s="1"/>
  <c r="C46" i="8"/>
  <c r="AD46" i="8" s="1"/>
  <c r="C47" i="8"/>
  <c r="AD47" i="8" s="1"/>
  <c r="C48" i="8"/>
  <c r="AD48" i="8" s="1"/>
  <c r="C49" i="8"/>
  <c r="AD49" i="8" s="1"/>
  <c r="C50" i="8"/>
  <c r="AD50" i="8" s="1"/>
  <c r="C51" i="8"/>
  <c r="AD51" i="8" s="1"/>
  <c r="C52" i="8"/>
  <c r="AD52" i="8" s="1"/>
  <c r="C53" i="8"/>
  <c r="AD53" i="8" s="1"/>
  <c r="C54" i="8"/>
  <c r="AD54" i="8" s="1"/>
  <c r="C55" i="8"/>
  <c r="AD55" i="8" s="1"/>
  <c r="C57" i="8"/>
  <c r="AD57" i="8" s="1"/>
  <c r="C58" i="8"/>
  <c r="AD58" i="8" s="1"/>
  <c r="C35" i="8"/>
  <c r="AD35" i="8" s="1"/>
  <c r="C31" i="8"/>
  <c r="AD31" i="8" s="1"/>
  <c r="C30" i="8"/>
  <c r="AD30" i="8" s="1"/>
  <c r="H43" i="3"/>
  <c r="C27" i="8" s="1"/>
  <c r="AD27" i="8" s="1"/>
  <c r="H42" i="3"/>
  <c r="C26" i="8" s="1"/>
  <c r="G49" i="3"/>
  <c r="F49" i="3"/>
  <c r="G44" i="3"/>
  <c r="F44" i="3"/>
  <c r="G76" i="3"/>
  <c r="F78" i="3" l="1"/>
  <c r="G78" i="3"/>
  <c r="G85" i="3" s="1"/>
  <c r="G87" i="3" s="1"/>
  <c r="AD26" i="8"/>
  <c r="C32" i="8"/>
  <c r="AD32" i="8" s="1"/>
  <c r="C59" i="8"/>
  <c r="AD59" i="8" s="1"/>
  <c r="H76" i="3"/>
  <c r="H49" i="3"/>
  <c r="H44" i="3"/>
  <c r="F85" i="3" l="1"/>
  <c r="F87" i="3" s="1"/>
  <c r="E83" i="3"/>
  <c r="E82" i="3"/>
  <c r="F86" i="3"/>
  <c r="H78" i="3"/>
  <c r="H85" i="3" s="1"/>
  <c r="F90" i="3" s="1"/>
  <c r="G26" i="9"/>
  <c r="H24" i="9" l="1"/>
  <c r="H87" i="3"/>
  <c r="H25" i="9"/>
  <c r="F110" i="1"/>
  <c r="H26" i="9" l="1"/>
  <c r="F56" i="5"/>
  <c r="A36" i="8" l="1"/>
  <c r="A37" i="8"/>
  <c r="A38" i="8"/>
  <c r="A39" i="8"/>
  <c r="A40" i="8"/>
  <c r="A41" i="8"/>
  <c r="A42" i="8"/>
  <c r="A43" i="8"/>
  <c r="A44" i="8"/>
  <c r="A45" i="8"/>
  <c r="A48" i="8"/>
  <c r="A50" i="8"/>
  <c r="A51" i="8"/>
  <c r="A52" i="8"/>
  <c r="A53" i="8"/>
  <c r="A54" i="8"/>
  <c r="A57" i="8"/>
  <c r="A58" i="8"/>
  <c r="A35" i="8"/>
  <c r="F111" i="1" l="1"/>
  <c r="C28" i="8" l="1"/>
  <c r="C61" i="8" s="1"/>
  <c r="E28" i="8"/>
  <c r="E61" i="8" s="1"/>
  <c r="F28" i="8"/>
  <c r="G28" i="8"/>
  <c r="F11" i="5"/>
  <c r="F10" i="5"/>
  <c r="F15" i="5" s="1"/>
  <c r="D112" i="1"/>
  <c r="E112" i="1"/>
  <c r="F112" i="1"/>
  <c r="F28" i="5" l="1"/>
  <c r="F30" i="5" s="1"/>
  <c r="F33" i="5" s="1"/>
  <c r="G61" i="8"/>
  <c r="G67" i="8" s="1"/>
  <c r="F61" i="8"/>
  <c r="F67" i="8" s="1"/>
  <c r="E67" i="8"/>
  <c r="AC28" i="8"/>
  <c r="AD28" i="8" s="1"/>
  <c r="C67" i="8"/>
  <c r="AC61" i="8" l="1"/>
  <c r="AD61" i="8" s="1"/>
  <c r="AC67" i="8"/>
  <c r="F40" i="5"/>
  <c r="F58" i="5" s="1"/>
  <c r="AD67" i="8" l="1"/>
  <c r="AD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Sebastian Zapata</author>
  </authors>
  <commentList>
    <comment ref="C10" authorId="0" shapeId="0" xr:uid="{158B552F-D374-42A5-85B3-692C6F6A1D66}">
      <text>
        <r>
          <rPr>
            <b/>
            <sz val="9"/>
            <color indexed="81"/>
            <rFont val="Tahoma"/>
            <family val="2"/>
          </rPr>
          <t>Sebastian Zapata:</t>
        </r>
        <r>
          <rPr>
            <sz val="9"/>
            <color indexed="81"/>
            <rFont val="Tahoma"/>
            <family val="2"/>
          </rPr>
          <t xml:space="preserve">
Assumes $4 per $1,000 valuation. Condo projects can assume 4$/$1,000 valuation because the master insurance should be covered in the condo fee.  Fee simple projects can assume $6/$1,000 valuation.</t>
        </r>
      </text>
    </comment>
    <comment ref="C21" authorId="0" shapeId="0" xr:uid="{8B5ADDEB-6C59-41AD-AAF0-63E99730079C}">
      <text>
        <r>
          <rPr>
            <b/>
            <sz val="9"/>
            <color indexed="81"/>
            <rFont val="Tahoma"/>
            <family val="2"/>
          </rPr>
          <t>Sebastian Zapata:</t>
        </r>
        <r>
          <rPr>
            <sz val="9"/>
            <color indexed="81"/>
            <rFont val="Tahoma"/>
            <family val="2"/>
          </rPr>
          <t xml:space="preserve">
Assumes $4 per $1,000 valuation. Condo projects can assume 4$/$1,000 valuation because the master insurance should be covered in the condo fee.  Fee simple projects can assume $6/$1,000 valuation.</t>
        </r>
      </text>
    </comment>
    <comment ref="C32" authorId="0" shapeId="0" xr:uid="{B906DEE1-2156-447A-8E46-A3923DA5E335}">
      <text>
        <r>
          <rPr>
            <b/>
            <sz val="9"/>
            <color indexed="81"/>
            <rFont val="Tahoma"/>
            <family val="2"/>
          </rPr>
          <t>Sebastian Zapata:</t>
        </r>
        <r>
          <rPr>
            <sz val="9"/>
            <color indexed="81"/>
            <rFont val="Tahoma"/>
            <family val="2"/>
          </rPr>
          <t xml:space="preserve">
Assumes $4 per $1,000 valuation. Condo projects can assume 4$/$1,000 valuation because the master insurance should be covered in the condo fee.  Fee simple projects can assume $6/$1,000 valuation.</t>
        </r>
      </text>
    </comment>
    <comment ref="C43" authorId="0" shapeId="0" xr:uid="{1B69521D-EB29-4DC6-8ED6-0178CBB1C840}">
      <text>
        <r>
          <rPr>
            <b/>
            <sz val="9"/>
            <color indexed="81"/>
            <rFont val="Tahoma"/>
            <family val="2"/>
          </rPr>
          <t>Sebastian Zapata:</t>
        </r>
        <r>
          <rPr>
            <sz val="9"/>
            <color indexed="81"/>
            <rFont val="Tahoma"/>
            <family val="2"/>
          </rPr>
          <t xml:space="preserve">
Assumes $4 per $1,000 valuation. Condo projects can assume 4$/$1,000 valuation because the master insurance should be covered in the condo fee.  Fee simple projects can assume $6/$1,000 valuation.</t>
        </r>
      </text>
    </comment>
    <comment ref="C54" authorId="0" shapeId="0" xr:uid="{890A771E-00A7-47B1-9D4F-78877A3B2038}">
      <text>
        <r>
          <rPr>
            <b/>
            <sz val="9"/>
            <color indexed="81"/>
            <rFont val="Tahoma"/>
            <family val="2"/>
          </rPr>
          <t>Sebastian Zapata:</t>
        </r>
        <r>
          <rPr>
            <sz val="9"/>
            <color indexed="81"/>
            <rFont val="Tahoma"/>
            <family val="2"/>
          </rPr>
          <t xml:space="preserve">
Assumes $4 per $1,000 valuation. Condo projects can assume 4$/$1,000 valuation because the master insurance should be covered in the condo fee.  Fee simple projects can assume $6/$1,000 valuation.</t>
        </r>
      </text>
    </comment>
    <comment ref="C61" authorId="0" shapeId="0" xr:uid="{CD80CB4C-2371-431F-9A4E-8E38212F28B0}">
      <text>
        <r>
          <rPr>
            <b/>
            <sz val="9"/>
            <color indexed="81"/>
            <rFont val="Tahoma"/>
            <family val="2"/>
          </rPr>
          <t>Sebastian Zapata:</t>
        </r>
        <r>
          <rPr>
            <sz val="9"/>
            <color indexed="81"/>
            <rFont val="Tahoma"/>
            <family val="2"/>
          </rPr>
          <t xml:space="preserve">
Click on "interest rate" to go to Freddie Mac mortgage survey + .25bps above most recent avg.</t>
        </r>
      </text>
    </comment>
  </commentList>
</comments>
</file>

<file path=xl/sharedStrings.xml><?xml version="1.0" encoding="utf-8"?>
<sst xmlns="http://schemas.openxmlformats.org/spreadsheetml/2006/main" count="838" uniqueCount="472">
  <si>
    <t>County Names</t>
  </si>
  <si>
    <t>Gas</t>
  </si>
  <si>
    <t>Oil</t>
  </si>
  <si>
    <t>Electric</t>
  </si>
  <si>
    <t>Other(please specify)</t>
  </si>
  <si>
    <t>Ownership</t>
  </si>
  <si>
    <t>Purchase and Sale Agreement(s)</t>
  </si>
  <si>
    <t>Option</t>
  </si>
  <si>
    <t>Designated Developer (by public agency)</t>
  </si>
  <si>
    <t>Other: please type details in this box</t>
  </si>
  <si>
    <t>Limited dividend partnership</t>
  </si>
  <si>
    <t>Non-profit corporation (Chapter 180)</t>
  </si>
  <si>
    <t>Limited equity housing cooperative (Chapter 157B)</t>
  </si>
  <si>
    <t>Limited Liability Company</t>
  </si>
  <si>
    <t>Rate</t>
  </si>
  <si>
    <t>Development Overview</t>
  </si>
  <si>
    <t>Project Information</t>
  </si>
  <si>
    <t>Date</t>
  </si>
  <si>
    <t>Total Units</t>
  </si>
  <si>
    <t>Residential</t>
  </si>
  <si>
    <t>Commercial</t>
  </si>
  <si>
    <t>Total</t>
  </si>
  <si>
    <t>%</t>
  </si>
  <si>
    <t>Square Feet</t>
  </si>
  <si>
    <t>Will Building(s) Include Elevators?</t>
  </si>
  <si>
    <t>Type of heating fuel:</t>
  </si>
  <si>
    <t>Security</t>
  </si>
  <si>
    <t>Please provide information on security at the property, i.e. 24-hour front desk, cameras</t>
  </si>
  <si>
    <t>Outdoor</t>
  </si>
  <si>
    <t>Enclosed</t>
  </si>
  <si>
    <t>Information on Site and Existing Buildings</t>
  </si>
  <si>
    <t>Acres</t>
  </si>
  <si>
    <t>What is the present use of the property?</t>
  </si>
  <si>
    <t>Number of existing structures?</t>
  </si>
  <si>
    <t>What are the surrounding land uses?</t>
  </si>
  <si>
    <t>If yes, how close?</t>
  </si>
  <si>
    <t>miles</t>
  </si>
  <si>
    <t>If yes, please detail:</t>
  </si>
  <si>
    <t>Does the present zoning allow for the proposed development?</t>
  </si>
  <si>
    <t>Have you applied for a zoning variance, change, special permit or subdivision?</t>
  </si>
  <si>
    <t>What form of site control do you have?</t>
  </si>
  <si>
    <t>Project Description</t>
  </si>
  <si>
    <t>Developer's Cash Equity</t>
  </si>
  <si>
    <t>Amount</t>
  </si>
  <si>
    <t>Amort.</t>
  </si>
  <si>
    <t>Term</t>
  </si>
  <si>
    <t>Construction Loan</t>
  </si>
  <si>
    <t>Acquisition: Land</t>
  </si>
  <si>
    <t>Acquisition: Building</t>
  </si>
  <si>
    <t>Survey and Permits</t>
  </si>
  <si>
    <t>Environmental Engineer</t>
  </si>
  <si>
    <t>Legal</t>
  </si>
  <si>
    <t>Title and Recording</t>
  </si>
  <si>
    <t>Real Estate Taxes</t>
  </si>
  <si>
    <t>Insurance</t>
  </si>
  <si>
    <t>Appraisal</t>
  </si>
  <si>
    <t>Construction Loan Interest</t>
  </si>
  <si>
    <t>Inspecting Engineer</t>
  </si>
  <si>
    <t>Credit Enhancement Fees</t>
  </si>
  <si>
    <t>Letter of Credit Fees</t>
  </si>
  <si>
    <t>Other Financing Fees</t>
  </si>
  <si>
    <t>Development Consultant</t>
  </si>
  <si>
    <t>Soft Cost Contingency</t>
  </si>
  <si>
    <t>Capitalized Reserves</t>
  </si>
  <si>
    <t>Developer Overhead</t>
  </si>
  <si>
    <t>Developer Fee</t>
  </si>
  <si>
    <t>Total Development Cost</t>
  </si>
  <si>
    <t>Comments</t>
  </si>
  <si>
    <t>USES of FUNDS</t>
  </si>
  <si>
    <t>Clerk of the Works</t>
  </si>
  <si>
    <t>Unit and Building Amenities</t>
  </si>
  <si>
    <t>Management fee</t>
  </si>
  <si>
    <t>Administration</t>
  </si>
  <si>
    <t>Resident Services</t>
  </si>
  <si>
    <t>Replacement Reserve</t>
  </si>
  <si>
    <t>Status</t>
  </si>
  <si>
    <t>In Process</t>
  </si>
  <si>
    <t>Notes</t>
  </si>
  <si>
    <t>Other for-profit corporations/partnerships/individuals</t>
  </si>
  <si>
    <t>Attached</t>
  </si>
  <si>
    <t>Used MH form</t>
  </si>
  <si>
    <t>Required Documentation</t>
  </si>
  <si>
    <t>Attachments 1</t>
  </si>
  <si>
    <t>Attachments 2</t>
  </si>
  <si>
    <t>Construction Start</t>
  </si>
  <si>
    <t>Accessibility</t>
  </si>
  <si>
    <t>Compliant, form N/A</t>
  </si>
  <si>
    <t>Checklist attached</t>
  </si>
  <si>
    <t>In process</t>
  </si>
  <si>
    <t>Barnstable</t>
  </si>
  <si>
    <t>Berkshire</t>
  </si>
  <si>
    <t>Bristol</t>
  </si>
  <si>
    <t>Dukes</t>
  </si>
  <si>
    <t>Essex</t>
  </si>
  <si>
    <t>Franklin</t>
  </si>
  <si>
    <t>Hampden</t>
  </si>
  <si>
    <t>Hampshire</t>
  </si>
  <si>
    <t>Middlesex</t>
  </si>
  <si>
    <t>Nantucket</t>
  </si>
  <si>
    <t>Norfolk</t>
  </si>
  <si>
    <t>Plymouth</t>
  </si>
  <si>
    <t>Suffolk</t>
  </si>
  <si>
    <t>Worcester</t>
  </si>
  <si>
    <t>Developer/Sponsor Type</t>
  </si>
  <si>
    <t>Management Agent Questionnaire</t>
  </si>
  <si>
    <t>MH Approved, N/A</t>
  </si>
  <si>
    <t>Please insert a checkmark next to each of the items below if they are provided in each unit.</t>
  </si>
  <si>
    <t>If not, how many spaces are for rent?</t>
  </si>
  <si>
    <t>What is the cost per space per month?</t>
  </si>
  <si>
    <t>Square footage of existing or proposed commercial space?</t>
  </si>
  <si>
    <t>Square footage currently occupied or for which a tenant has been selected?</t>
  </si>
  <si>
    <t>Please describe current or proposed commercial uses or tenant(s).</t>
  </si>
  <si>
    <t>Is the site near an MBTA station or bus route?</t>
  </si>
  <si>
    <t>Will the project have Energy Star or other energy efficient appliances?</t>
  </si>
  <si>
    <t xml:space="preserve">Please provide additional information regarding the project’s anticipated energy efficiency systems or measures.  </t>
  </si>
  <si>
    <t>If yes, how many units are required to be affordable?</t>
  </si>
  <si>
    <t>If yes, what level of affordability is required?</t>
  </si>
  <si>
    <t>of AMI</t>
  </si>
  <si>
    <t>Gross sq.ft. of existing structures:</t>
  </si>
  <si>
    <t>Will the project meet or exceed building code requirements for energy efficiency?</t>
  </si>
  <si>
    <t>Per Unit</t>
  </si>
  <si>
    <t>Certain federal and state laws and codes require units in a housing development to be “adaptable.”  An adaptable housing unit is a dwelling unit with adaptable features that can readily be made accessible to or functional for use by persons with disabilities without structural change.  Please consult with your architect and/or accessibility consultant as to adaptability standards applicable to the development.</t>
  </si>
  <si>
    <t>Please note that for closing, MassHousing will require certification from a licensed architect or accessibility consultant/professional that all applicable accessibility standards have or will be met.</t>
  </si>
  <si>
    <t>Application for MassHousing CommonWealth Builder Funds</t>
  </si>
  <si>
    <t>Req 2</t>
  </si>
  <si>
    <t>Req 3</t>
  </si>
  <si>
    <t>Req 4</t>
  </si>
  <si>
    <t>Req 5</t>
  </si>
  <si>
    <t>Req 6</t>
  </si>
  <si>
    <t>Req 7</t>
  </si>
  <si>
    <t>Req 8</t>
  </si>
  <si>
    <t>Req 9</t>
  </si>
  <si>
    <t>Req 10</t>
  </si>
  <si>
    <t>Req 11</t>
  </si>
  <si>
    <t>Req 12</t>
  </si>
  <si>
    <t>Closing Req</t>
  </si>
  <si>
    <t>Please include all relevant information for your project.</t>
  </si>
  <si>
    <t>Number of CWB units in excess of zoning requirements?</t>
  </si>
  <si>
    <t>Is parking included in sales price?</t>
  </si>
  <si>
    <t>Number of parking spaces exclusively for the use of homeowners?</t>
  </si>
  <si>
    <t>Public Equity/Grants</t>
  </si>
  <si>
    <t>Marketing and Commissions</t>
  </si>
  <si>
    <t>HOA Fee Schedule:</t>
  </si>
  <si>
    <t>Annualized HOA Fee</t>
  </si>
  <si>
    <t>Unit Type</t>
  </si>
  <si>
    <t>Non-CWB</t>
  </si>
  <si>
    <t>CWB</t>
  </si>
  <si>
    <t>Select One</t>
  </si>
  <si>
    <t>Market Rate</t>
  </si>
  <si>
    <t>Req'd Affordable</t>
  </si>
  <si>
    <t>Sales Price</t>
  </si>
  <si>
    <t>Project Name</t>
  </si>
  <si>
    <t>Project Address</t>
  </si>
  <si>
    <t>Neighborhood</t>
  </si>
  <si>
    <t>City Town</t>
  </si>
  <si>
    <t>County</t>
  </si>
  <si>
    <t>Zip Code</t>
  </si>
  <si>
    <t>CommonWealth Builder</t>
  </si>
  <si>
    <t>Anticipated Development Schedule</t>
  </si>
  <si>
    <t>Construction Loan Closing</t>
  </si>
  <si>
    <t>Construction Completion</t>
  </si>
  <si>
    <t>Recorded Certificate of Occupancy</t>
  </si>
  <si>
    <t>Initial Sale</t>
  </si>
  <si>
    <t>Final Sale</t>
  </si>
  <si>
    <t>Definitions:</t>
  </si>
  <si>
    <t>Required Affordable</t>
  </si>
  <si>
    <t xml:space="preserve">Market </t>
  </si>
  <si>
    <t>Unrestricted units</t>
  </si>
  <si>
    <t>New Construction</t>
  </si>
  <si>
    <t>Adaptive Reuse</t>
  </si>
  <si>
    <t>Number of Units</t>
  </si>
  <si>
    <t>Gross Square Footage</t>
  </si>
  <si>
    <t>Number of Accessible Units (mobility)</t>
  </si>
  <si>
    <t>Percentage of Accessible Units</t>
  </si>
  <si>
    <t>Number of Accessible Units (audio and visual only)</t>
  </si>
  <si>
    <t>Number of Adaptable Units</t>
  </si>
  <si>
    <t>Percentage of Adaptable Units</t>
  </si>
  <si>
    <t>If yes, how many?</t>
  </si>
  <si>
    <t>Type of heating fuel</t>
  </si>
  <si>
    <t>Building Amenities</t>
  </si>
  <si>
    <t>Existing Conditions</t>
  </si>
  <si>
    <t>Parking</t>
  </si>
  <si>
    <t>Residential parking spaces</t>
  </si>
  <si>
    <t>Commercial spaces</t>
  </si>
  <si>
    <t>Size of Site</t>
  </si>
  <si>
    <t>Wetlands area</t>
  </si>
  <si>
    <t>Buildable area</t>
  </si>
  <si>
    <t>Access to Transportation</t>
  </si>
  <si>
    <t>Sustainability</t>
  </si>
  <si>
    <t>Will the project meet or exceed current building code requirements?</t>
  </si>
  <si>
    <t>If Site Includes Commercial Space</t>
  </si>
  <si>
    <t>Zoning</t>
  </si>
  <si>
    <t>Is the Project Using the 40B Program?</t>
  </si>
  <si>
    <t>Site Control</t>
  </si>
  <si>
    <t>40B Program</t>
  </si>
  <si>
    <t>Project Type</t>
  </si>
  <si>
    <t>Geography Type</t>
  </si>
  <si>
    <t>City of Boston</t>
  </si>
  <si>
    <t>Gateway City</t>
  </si>
  <si>
    <t>Disproportionately Impacted Community</t>
  </si>
  <si>
    <t>Units required to be restricted by municipality (i.e. inclusionary zoning)</t>
  </si>
  <si>
    <t>Color Key</t>
  </si>
  <si>
    <t>Fields populated by Applicant</t>
  </si>
  <si>
    <t>Fields calculated within Excel</t>
  </si>
  <si>
    <t>Unit Amenities</t>
  </si>
  <si>
    <t xml:space="preserve">Please describe accessible transportation. </t>
  </si>
  <si>
    <t>TOTAL</t>
  </si>
  <si>
    <t>Development Team</t>
  </si>
  <si>
    <t>Form of Legal Entity</t>
  </si>
  <si>
    <t>Legal Name</t>
  </si>
  <si>
    <t>Address</t>
  </si>
  <si>
    <t>Contact Person</t>
  </si>
  <si>
    <t>Telephone number</t>
  </si>
  <si>
    <t>Email</t>
  </si>
  <si>
    <t>Name</t>
  </si>
  <si>
    <t>Construction Lender</t>
  </si>
  <si>
    <t xml:space="preserve">Telephone number </t>
  </si>
  <si>
    <t xml:space="preserve">Describe if other </t>
  </si>
  <si>
    <t xml:space="preserve">Contractor </t>
  </si>
  <si>
    <t xml:space="preserve">Name </t>
  </si>
  <si>
    <t xml:space="preserve">Address </t>
  </si>
  <si>
    <t xml:space="preserve">Contact Person </t>
  </si>
  <si>
    <t xml:space="preserve">Email </t>
  </si>
  <si>
    <t xml:space="preserve">Architect </t>
  </si>
  <si>
    <t xml:space="preserve">Management Agent </t>
  </si>
  <si>
    <t xml:space="preserve">Attorney </t>
  </si>
  <si>
    <t xml:space="preserve">Other </t>
  </si>
  <si>
    <t>Units</t>
  </si>
  <si>
    <t>If more than one sales price per unit type, please insert the average sales price.</t>
  </si>
  <si>
    <t xml:space="preserve">Private Equity </t>
  </si>
  <si>
    <t xml:space="preserve">Other Source </t>
  </si>
  <si>
    <t xml:space="preserve">Total Private Equity </t>
  </si>
  <si>
    <t xml:space="preserve">Grant </t>
  </si>
  <si>
    <t xml:space="preserve">Construction Financing </t>
  </si>
  <si>
    <t>Acquisition  Land</t>
  </si>
  <si>
    <t>Acquisition  Building</t>
  </si>
  <si>
    <t xml:space="preserve">Direct Construction Budget </t>
  </si>
  <si>
    <t xml:space="preserve">Construction Contingency </t>
  </si>
  <si>
    <t xml:space="preserve">General Development Costs </t>
  </si>
  <si>
    <t>(Please Describe)</t>
  </si>
  <si>
    <t>Range</t>
  </si>
  <si>
    <t>Refrigerator</t>
  </si>
  <si>
    <t>Microwave</t>
  </si>
  <si>
    <t>Dishwasher</t>
  </si>
  <si>
    <t>Disposal</t>
  </si>
  <si>
    <t>Washer/Dryer Hookup</t>
  </si>
  <si>
    <t>Washer/Dryer</t>
  </si>
  <si>
    <t>Hardwood Floors</t>
  </si>
  <si>
    <t>Window Air Conditioning</t>
  </si>
  <si>
    <t>Central Air Conditioning</t>
  </si>
  <si>
    <t>Wall-to-Wall Carpet</t>
  </si>
  <si>
    <t>Yes</t>
  </si>
  <si>
    <t>No</t>
  </si>
  <si>
    <t>Community Room</t>
  </si>
  <si>
    <t>Patio</t>
  </si>
  <si>
    <t>Roof Deck</t>
  </si>
  <si>
    <t>Bike Storage</t>
  </si>
  <si>
    <t>Fitness Room</t>
  </si>
  <si>
    <t>Other</t>
  </si>
  <si>
    <t>(any AMI)</t>
  </si>
  <si>
    <t>Units to be restricted by CWB Program</t>
  </si>
  <si>
    <t>per Unit</t>
  </si>
  <si>
    <t>(Square Feet)</t>
  </si>
  <si>
    <t>Unit Mix and Building Makeup</t>
  </si>
  <si>
    <t>Unit Mix and Sales Prices</t>
  </si>
  <si>
    <t>Sources</t>
  </si>
  <si>
    <t>Sources and Uses</t>
  </si>
  <si>
    <t>Subsidy Eligibility</t>
  </si>
  <si>
    <t>0BR</t>
  </si>
  <si>
    <t>1BR</t>
  </si>
  <si>
    <t>2BR</t>
  </si>
  <si>
    <t>3BR</t>
  </si>
  <si>
    <t>4BR</t>
  </si>
  <si>
    <t>5BR</t>
  </si>
  <si>
    <t>70% AMI</t>
  </si>
  <si>
    <t>80% AMI</t>
  </si>
  <si>
    <t>90% AMI</t>
  </si>
  <si>
    <t>100% AMI</t>
  </si>
  <si>
    <t>110% AMI</t>
  </si>
  <si>
    <t>120% AMI</t>
  </si>
  <si>
    <t>Bathrooms</t>
  </si>
  <si>
    <t>Sales Proceeds</t>
  </si>
  <si>
    <t>Restricted Affordable</t>
  </si>
  <si>
    <t>Market</t>
  </si>
  <si>
    <t>Total Sales Proceeds</t>
  </si>
  <si>
    <t>(Lender Name)</t>
  </si>
  <si>
    <t>Construction Subtotal</t>
  </si>
  <si>
    <t>Per Square Foot</t>
  </si>
  <si>
    <t>Operating Proforma</t>
  </si>
  <si>
    <t>TOTAL SOURCES</t>
  </si>
  <si>
    <t>TOTAL DEVELOPMENT COSTS</t>
  </si>
  <si>
    <t xml:space="preserve">Other Income </t>
  </si>
  <si>
    <t>Commercial Income</t>
  </si>
  <si>
    <t>Average Rent per Square Foot</t>
  </si>
  <si>
    <t>Parking Income</t>
  </si>
  <si>
    <t>Average Cost per Space</t>
  </si>
  <si>
    <t>Annualized Gross Potential Commercial Income</t>
  </si>
  <si>
    <t>Commercial Vacancy</t>
  </si>
  <si>
    <t>Annualized Effective Commercial Income</t>
  </si>
  <si>
    <t>Number of Spaces for Rent</t>
  </si>
  <si>
    <t>Annualized Gross Potential Parking Income</t>
  </si>
  <si>
    <t>Parking Vacancy</t>
  </si>
  <si>
    <t>Annualized Effective Parking Income</t>
  </si>
  <si>
    <t>Other Income</t>
  </si>
  <si>
    <t>per year</t>
  </si>
  <si>
    <t>Total Effective Income</t>
  </si>
  <si>
    <t>Net Operating Income</t>
  </si>
  <si>
    <t>Total Operating Expenses</t>
  </si>
  <si>
    <t>Operating Expenses</t>
  </si>
  <si>
    <t>Acquisition Subtotal</t>
  </si>
  <si>
    <t>General Development Costs</t>
  </si>
  <si>
    <t>Req 13</t>
  </si>
  <si>
    <t>Req 14</t>
  </si>
  <si>
    <t>Req 15</t>
  </si>
  <si>
    <t>Color Code:</t>
  </si>
  <si>
    <t>General Development Cost Subtotal</t>
  </si>
  <si>
    <t>Application Materials</t>
  </si>
  <si>
    <t>Submitted</t>
  </si>
  <si>
    <t>Approved</t>
  </si>
  <si>
    <t>(Describe)</t>
  </si>
  <si>
    <t>Fees: (insert)</t>
  </si>
  <si>
    <t>HOA Fee Total</t>
  </si>
  <si>
    <t>Req 16</t>
  </si>
  <si>
    <t>Req 17</t>
  </si>
  <si>
    <t>Req 18</t>
  </si>
  <si>
    <t>Construction Period Sources and Uses</t>
  </si>
  <si>
    <t>Joint Partner (if applicable)</t>
  </si>
  <si>
    <t>Maintenance/Operations (including snow removal)</t>
  </si>
  <si>
    <t>Utilities (Electric/Gas/Oil/Water/Sewer)</t>
  </si>
  <si>
    <t>Direct Construction Budget</t>
  </si>
  <si>
    <t>Construction Contingency</t>
  </si>
  <si>
    <t>Total Acquisition, Construction, and General Development Costs</t>
  </si>
  <si>
    <t>Accounting and Cost Cert.</t>
  </si>
  <si>
    <t>Architecture and Engineering</t>
  </si>
  <si>
    <t>As-of Date</t>
  </si>
  <si>
    <t xml:space="preserve">Application as of </t>
  </si>
  <si>
    <t>Condo Fees</t>
  </si>
  <si>
    <t>Average SQFT</t>
  </si>
  <si>
    <t>Basis of Operating Budget:</t>
  </si>
  <si>
    <t>Req 19</t>
  </si>
  <si>
    <t>Req 20</t>
  </si>
  <si>
    <t>Req 21</t>
  </si>
  <si>
    <t>Req 22</t>
  </si>
  <si>
    <t>Req 23</t>
  </si>
  <si>
    <t>Req 24</t>
  </si>
  <si>
    <t>Month/Year of Requisition</t>
  </si>
  <si>
    <t>Total CWB Sale Proceeds</t>
  </si>
  <si>
    <t xml:space="preserve"> </t>
  </si>
  <si>
    <t>Avg Unit Size</t>
  </si>
  <si>
    <t>Development Type</t>
  </si>
  <si>
    <t>Fee simple single-family homes</t>
  </si>
  <si>
    <t>Condominiums with professional management</t>
  </si>
  <si>
    <t>(City/Town)</t>
  </si>
  <si>
    <t>(state)</t>
  </si>
  <si>
    <t>(zip code)</t>
  </si>
  <si>
    <t xml:space="preserve">Construction </t>
  </si>
  <si>
    <t>Permanent</t>
  </si>
  <si>
    <t>Fields populated by Staff</t>
  </si>
  <si>
    <t xml:space="preserve">Total Public Equity </t>
  </si>
  <si>
    <t>Lottery Agent</t>
  </si>
  <si>
    <t>Broker</t>
  </si>
  <si>
    <t xml:space="preserve">Other: </t>
  </si>
  <si>
    <t>USE of Funds</t>
  </si>
  <si>
    <t>MassHousing Commonwealth Builder Formula Funds</t>
  </si>
  <si>
    <t xml:space="preserve">MassHousing Site Condition Assistance Funds </t>
  </si>
  <si>
    <t>SOURCES of Funds</t>
  </si>
  <si>
    <t>Total Sources</t>
  </si>
  <si>
    <t>Construction Loan Repayment</t>
  </si>
  <si>
    <r>
      <t xml:space="preserve">Various federal and state laws and codes govern the access to housing and public spaces, covering both physical access as well as marketing and other procedures. </t>
    </r>
    <r>
      <rPr>
        <b/>
        <sz val="11"/>
        <color indexed="8"/>
        <rFont val="Times New Roman"/>
        <family val="1"/>
      </rPr>
      <t>MassHousing requires one (1) unit to be physically accessible (Group 2A per Code of Massachusetts Regulations Title 521)</t>
    </r>
    <r>
      <rPr>
        <sz val="11"/>
        <color indexed="8"/>
        <rFont val="Times New Roman"/>
        <family val="1"/>
      </rPr>
      <t>.  Please identify below the number of units that meet the various accessibility types.</t>
    </r>
  </si>
  <si>
    <t>Total Acquisition, Construction, and General Dev Cost</t>
  </si>
  <si>
    <t>Req 25</t>
  </si>
  <si>
    <t>Qualified Census Tract</t>
  </si>
  <si>
    <t>Developer  Type</t>
  </si>
  <si>
    <t xml:space="preserve">Sponsor </t>
  </si>
  <si>
    <t>Developer Entity (if formed)</t>
  </si>
  <si>
    <t>Is member one of the following?</t>
  </si>
  <si>
    <t>Total Market Proceeds</t>
  </si>
  <si>
    <t>Total Req'd Affordable Proceeds</t>
  </si>
  <si>
    <t>Description</t>
  </si>
  <si>
    <t xml:space="preserve">Staff Review </t>
  </si>
  <si>
    <t>Readiness to Proceed</t>
  </si>
  <si>
    <t>Site Information and Photos</t>
  </si>
  <si>
    <t>Site location, map and photos</t>
  </si>
  <si>
    <t xml:space="preserve">Status of Contractor Selection and Construction Pricing </t>
  </si>
  <si>
    <t>Narrative description (stand alone document) of status of contractor selection, bidding and timeline for construction pricing if not yet achieved.</t>
  </si>
  <si>
    <t>Credit Release Form</t>
  </si>
  <si>
    <t>Project Notification Form</t>
  </si>
  <si>
    <t>CWB Application Workbook</t>
  </si>
  <si>
    <t>Template available on MassHousing.com or from MassHousing staff</t>
  </si>
  <si>
    <t>Construction Lender Term Sheet</t>
  </si>
  <si>
    <t>Current letter from construction lender reflecting detailed terms and conditions for issuing construction financing consistent with development plan. If this is not available, please explain why.</t>
  </si>
  <si>
    <t>Other Financing Commitments</t>
  </si>
  <si>
    <t xml:space="preserve">Site Conditions Assistance Funds documentation, if requested </t>
  </si>
  <si>
    <t>Provide narrative description of qualified site conditions assistance costs, including extraordinary costs associated with uniqueness of site, diverse topography, utility coordination, subsurface excavation, soil backfill, soil and structural improvements (e.g., rammed aggregate piers or other structural systems), soil disposition costs, proportionate share of general conditions and contractor overhead attributable to eligible SCA scope (not including profit). In addition, provide detailed Contractor pricing or 3 third party quotes for each identified item in narrative.</t>
  </si>
  <si>
    <t>Financial Feasibility</t>
  </si>
  <si>
    <t>Marketability</t>
  </si>
  <si>
    <t>Affirmative Fair Housing Marketing Plan (AFHMP)</t>
  </si>
  <si>
    <t>Local Support</t>
  </si>
  <si>
    <t>Evidence of Municipal/Local Support</t>
  </si>
  <si>
    <t>Documentation of local subsidy and/or other development support in some form (including non-monetary).</t>
  </si>
  <si>
    <t>Developer Entity Organizational Chart and Organizational Documents</t>
  </si>
  <si>
    <t>Consultant Profile, if applicable</t>
  </si>
  <si>
    <t>Architect Profile</t>
  </si>
  <si>
    <t>Contractor Profile</t>
  </si>
  <si>
    <t>Management Agent Profile, if condominium</t>
  </si>
  <si>
    <t>Preferences</t>
  </si>
  <si>
    <t xml:space="preserve">For projects that include clean energy and sustainability features, such as electric heat pumps, net-zero developments, Passive House or equivalent energy efficiency certification and all-electric buildings. </t>
  </si>
  <si>
    <t>Application Fee</t>
  </si>
  <si>
    <t>Constrution Scope</t>
  </si>
  <si>
    <t>For projects that demonstrate:                                                                           (a) TDC below $599,999/ unit                                                                                   (b) Total request below $5M                                                                                                                                         (c) Units at 70% AMI.</t>
  </si>
  <si>
    <t>Clean Energy and Sustainability Preference</t>
  </si>
  <si>
    <t>Surplus/(Gap)</t>
  </si>
  <si>
    <t>Sponsor Profile</t>
  </si>
  <si>
    <t>Evidence of Sponsor Financial Capacity</t>
  </si>
  <si>
    <t>Exhibit 8.9 of OneStop, Schedule of Real Estate Holdings, Certifications and Disclosures.</t>
  </si>
  <si>
    <t>Provide resume of consultant and description of role(s) in development.</t>
  </si>
  <si>
    <t>Geotechnical/Foundation Engineering Report </t>
  </si>
  <si>
    <t xml:space="preserve">Required for new construction. </t>
  </si>
  <si>
    <t>Unit Size</t>
  </si>
  <si>
    <t>Unit Count</t>
  </si>
  <si>
    <t>Metrics</t>
  </si>
  <si>
    <t>0 BR</t>
  </si>
  <si>
    <t>Count</t>
  </si>
  <si>
    <t>Down Payment</t>
  </si>
  <si>
    <t>Mortgage</t>
  </si>
  <si>
    <t>P + I</t>
  </si>
  <si>
    <t>PMI</t>
  </si>
  <si>
    <t>Taxes</t>
  </si>
  <si>
    <t>Condo Fee</t>
  </si>
  <si>
    <t>Monthly Housing Cost</t>
  </si>
  <si>
    <t>Necessary Income</t>
  </si>
  <si>
    <t>1 BR</t>
  </si>
  <si>
    <t>2 BR</t>
  </si>
  <si>
    <t>3 BR</t>
  </si>
  <si>
    <t>4 BR</t>
  </si>
  <si>
    <t>Assumed Down Payment</t>
  </si>
  <si>
    <t>Interest Rate</t>
  </si>
  <si>
    <t>Amortization</t>
  </si>
  <si>
    <t>Tax Rate</t>
  </si>
  <si>
    <t>Total CWB Proceeds</t>
  </si>
  <si>
    <t>Average Price: 70-100% AMI</t>
  </si>
  <si>
    <t>Average Price: 110-120% AMI</t>
  </si>
  <si>
    <t>Maximum Eligible Income</t>
  </si>
  <si>
    <t>Estimated Minimum to Afford Unit With 30% of Income Towards Housing</t>
  </si>
  <si>
    <t>Income Window</t>
  </si>
  <si>
    <t>Environmental Information - Environmental Site Assessments (ESA) Phase I</t>
  </si>
  <si>
    <t xml:space="preserve">Provide an Environmental Site Assessments (“ESA”) Phase I in compliance with American Society for Testing and Materials qualification standard (ASTM) E1527-21, conducted by a qualified Environmental Professional. Reports must identify recognized environmental conditions (“RECs”), historical uses, environmental records review and recommend further action if applicable.
At time of application, developer must upload  Phase I ESA report dated within 6 months. In addition, a Phase I ESA report dated within 6 months is required for closing. The Phase I ESA should explicitly incorporate a vapor encroachment screen performed in accordance with ASTM E2500-15. Provide copies of previous Phase I ESAs as well as any additional subsurface investigations.  </t>
  </si>
  <si>
    <t xml:space="preserve"> Evidence of Zoning/Permitting Approvals</t>
  </si>
  <si>
    <t xml:space="preserve">Provide zoning or permitting approvals, or if approvals are not available, provide narrative documenting status/timeline of approvals required under c. 40B, Boston Planning Development Agency (BPDA), etc. Please note when zoning approvals expire and be aware if extensions will be required.  </t>
  </si>
  <si>
    <t>Evidence of Site Control and Acquisition Costs</t>
  </si>
  <si>
    <t>Provide evidence of site control (Purchase &amp; Sale agreement, deed, etc.) If there is a developer designation from housing authority or municipality, please provide. Acquisition costs carried on the development budget must not exceed the purchase price of the land and improvements in the last arm’s length transaction, if any, plus reasonable carrying costs.</t>
  </si>
  <si>
    <t>Plan should include CWB Disproportionately Impacted Households preference as listed in CWB Guidelines, accurate income and asset limits, and should be completed by experienced lottery agent.</t>
  </si>
  <si>
    <t>Community Engagement Narrative</t>
  </si>
  <si>
    <t>Narrative of strategies to partner with trusted, community based organizations (Community Development Corporations (“CDC”), interfaith, social services, etc.) to engage with and prepare qualified potential families and individuals who have faced and continue to face disproportionate obstacles for this homeownership opportunity. This should not be a copy of the AFHMP. It should identify the plan for meaningful community collaborations to identify prepared, qualified buyers for whom CommonWealth Builder was designed to serve.</t>
  </si>
  <si>
    <t>Provide a resume for the Sponsor(s). The resume should also include a list and description of completed affordable housing developments undertaken by the sponsor, as well as other relevant experience.</t>
  </si>
  <si>
    <t>Provide Developer/Sponsor entity organizational chart and organizational documents, if available, otherwise provide description of business relationship among individuals, partners, etc. Provide a list of related party services provided by Developer/Sponsor or affiliates and detail on payment amounts.</t>
  </si>
  <si>
    <t>Provide a resume for the architectural/design firm. Include the legal name of the corporation and the names of principal officers and/ or partners. The resume should also include a list and description of completed affordable housing developments undertaken by the firm, as well as other relevant experience.</t>
  </si>
  <si>
    <t>Sponsor Certifications and Disclosures</t>
  </si>
  <si>
    <t>Market Study</t>
  </si>
  <si>
    <t>MassHousing will review the third-party Appraisal and/or Market Study submission for general professional practice standards Uniform Standards of Professional Appraisal Practice (“USPAP”) for appraisals &amp; National Council of Housing Market Analysts (“NCHMA”) for market studies, with a focus on the development, support, and conclusions of individual unit values/pricing, unit absorption, and marketability (supply/demand) relative to the unit and affordability mix of the CWB proposal. Further, the submission must be current, reflect the unit/affordability mix of the CWB proposal, and take into consideration the unit configuration/finishes, as well as unit and site (including parking type) amenities. The report must be completed by an accredited appraiser or market study professional. MassHousing will assess current unit pricing, absorption, and marketability (supply/demand) of the CWB proposal.</t>
  </si>
  <si>
    <t>Summarize the current status of all other sources of funding (including all public funds), including information on:
(a) the source of financing;
(b) the amount; and
(c) the current status of the financing commitment.
Please attach commitment letters, term sheets or letters of interest from each of the sources identified, verifying the commitment of funds, or indicating the prospects for securing such a commitment, and the expected time frame for decisions on commitments.</t>
  </si>
  <si>
    <t>Exhibit 9 of OneStop, Financial Statements, audited if available</t>
  </si>
  <si>
    <t>Exhibit 8.11 of OneStop, general contractor's Profile, and resume.</t>
  </si>
  <si>
    <t>Bid Set Design-Level Drawings and Specifications, inclusive of accessibility, fire protection and MEP narrative.</t>
  </si>
  <si>
    <t>Provide the following bid set drawings signed by a registered architect, engineer, contractor, or cost estimator (as appropriate): detailed cover sheet, detailed site plan, detailed utilities plan, detailed survey, architectural drawings (including at least one Group 2A unit), structural drawings, mechanical, electrical, plumbing/fire protection drawings. Provide bid set specifications/project manual.</t>
  </si>
  <si>
    <t xml:space="preserve">Include organizational structure and a description of all homeownership developments currently managed, both assisted and conventional, including location, number of units and bedroom mix  </t>
  </si>
  <si>
    <t>Exhibit 8.10 of OneStop, Developer's Credit Reference Authorization</t>
  </si>
  <si>
    <t>Complete the Massachusetts Historical Commission (MHC) Project Notification Form (PNF) template, send to MHC and submit PNF with MHC determination or concurrence. CWB financing should be accurately reflected. Project name and address on PNF should be consistent with CWB information. Provide copies of any prior correspondence with MHC including previously submitted PNFs. Include USGS map with project site indicated and all referenced attachments (i.e. architectural drawings, etc).</t>
  </si>
  <si>
    <t>Provide a plan describing your engagement with homeownership lenders and their financing products (including loan terms, interest rates, and annual percentage rates (APRs) for this development and confirm your sales prices reflect that engagement</t>
  </si>
  <si>
    <t>Homebuyer Mortgage Lenders</t>
  </si>
  <si>
    <t>An initial non-refundable application fee of $1,000 shall be due at application submission. For awarded projects, an additional non-refundable fee of $6,500 shall be due at closing. Upload copy of CWB application invoice</t>
  </si>
  <si>
    <t>CWB Application Excel &amp; Executive Office of Housing and Livable Communities (EOHLC) Sales Price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</si>
</sst>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_-* #,##0.00_-;\-* #,##0.00_-;_-* &quot;-&quot;??_-;_-@_-"/>
    <numFmt numFmtId="165" formatCode="00000"/>
    <numFmt numFmtId="166" formatCode="&quot;$&quot;#,##0.00"/>
    <numFmt numFmtId="167" formatCode="&quot;$&quot;#,##0"/>
    <numFmt numFmtId="168" formatCode="0%\ &quot;AMI&quot;"/>
    <numFmt numFmtId="169" formatCode="_-* #,##0_-;\-* #,##0_-;_-* &quot;-&quot;??_-;_-@_-"/>
    <numFmt numFmtId="170" formatCode="mm/dd/yy;@"/>
  </numFmts>
  <fonts count="35" x14ac:knownFonts="1">
    <font>
      <sz val="11"/>
      <color theme="1"/>
      <name val="Calibri"/>
      <family val="2"/>
      <scheme val="minor"/>
    </font>
    <font>
      <sz val="11"/>
      <color theme="1"/>
      <name val="Calibri"/>
      <family val="2"/>
      <scheme val="minor"/>
    </font>
    <font>
      <sz val="11"/>
      <color indexed="8"/>
      <name val="Times New Roman"/>
      <family val="1"/>
    </font>
    <font>
      <sz val="12"/>
      <name val="Times New Roman"/>
      <family val="1"/>
    </font>
    <font>
      <b/>
      <sz val="11"/>
      <color theme="1"/>
      <name val="Times New Roman"/>
      <family val="1"/>
    </font>
    <font>
      <sz val="11"/>
      <color theme="1"/>
      <name val="Times New Roman"/>
      <family val="1"/>
    </font>
    <font>
      <b/>
      <sz val="11"/>
      <color indexed="8"/>
      <name val="Times New Roman"/>
      <family val="1"/>
    </font>
    <font>
      <i/>
      <sz val="11"/>
      <color indexed="8"/>
      <name val="Times New Roman"/>
      <family val="1"/>
    </font>
    <font>
      <b/>
      <u/>
      <sz val="11"/>
      <color indexed="8"/>
      <name val="Times New Roman"/>
      <family val="1"/>
    </font>
    <font>
      <i/>
      <sz val="10"/>
      <color indexed="8"/>
      <name val="Times New Roman"/>
      <family val="1"/>
    </font>
    <font>
      <b/>
      <sz val="10"/>
      <color indexed="8"/>
      <name val="Times New Roman"/>
      <family val="1"/>
    </font>
    <font>
      <b/>
      <sz val="14"/>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i/>
      <sz val="11"/>
      <color theme="1"/>
      <name val="Times New Roman"/>
      <family val="1"/>
    </font>
    <font>
      <sz val="11"/>
      <color rgb="FF000000"/>
      <name val="Times New Roman"/>
      <family val="1"/>
    </font>
    <font>
      <b/>
      <sz val="10"/>
      <color theme="1"/>
      <name val="Times New Roman"/>
      <family val="1"/>
    </font>
    <font>
      <sz val="10"/>
      <color indexed="8"/>
      <name val="Times New Roman"/>
      <family val="1"/>
    </font>
    <font>
      <sz val="10"/>
      <color theme="1"/>
      <name val="Times New Roman"/>
      <family val="1"/>
    </font>
    <font>
      <b/>
      <sz val="11"/>
      <name val="Times New Roman"/>
      <family val="1"/>
    </font>
    <font>
      <sz val="14"/>
      <color rgb="FF222222"/>
      <name val="Times New Roman"/>
      <family val="1"/>
    </font>
    <font>
      <i/>
      <sz val="10"/>
      <color theme="1"/>
      <name val="Times New Roman"/>
      <family val="1"/>
    </font>
    <font>
      <sz val="11"/>
      <name val="Times New Roman"/>
      <family val="1"/>
    </font>
    <font>
      <b/>
      <sz val="12"/>
      <color theme="1"/>
      <name val="Times New Roman"/>
      <family val="1"/>
    </font>
    <font>
      <sz val="12"/>
      <color theme="1"/>
      <name val="Times New Roman"/>
      <family val="1"/>
    </font>
    <font>
      <i/>
      <sz val="11"/>
      <color rgb="FFC00000"/>
      <name val="Times New Roman"/>
      <family val="1"/>
    </font>
    <font>
      <i/>
      <sz val="11"/>
      <color theme="0" tint="-0.249977111117893"/>
      <name val="Times New Roman"/>
      <family val="1"/>
    </font>
    <font>
      <sz val="9"/>
      <color indexed="81"/>
      <name val="Tahoma"/>
      <family val="2"/>
    </font>
    <font>
      <sz val="11"/>
      <color rgb="FF000000"/>
      <name val="Calibri"/>
      <family val="2"/>
      <scheme val="minor"/>
    </font>
    <font>
      <b/>
      <sz val="11"/>
      <color rgb="FF000000"/>
      <name val="Times New Roman"/>
      <family val="1"/>
    </font>
    <font>
      <u/>
      <sz val="11"/>
      <color theme="10"/>
      <name val="Times New Roman"/>
      <family val="1"/>
    </font>
    <font>
      <i/>
      <sz val="11"/>
      <color rgb="FF000000"/>
      <name val="Times New Roman"/>
      <family val="1"/>
    </font>
    <font>
      <sz val="12"/>
      <color theme="0"/>
      <name val="Times New Roman"/>
      <family val="1"/>
    </font>
    <font>
      <b/>
      <sz val="9"/>
      <color indexed="81"/>
      <name val="Tahoma"/>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theme="8"/>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B51019"/>
        <bgColor indexed="64"/>
      </patternFill>
    </fill>
  </fills>
  <borders count="89">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auto="1"/>
      </bottom>
      <diagonal/>
    </border>
    <border>
      <left style="thin">
        <color auto="1"/>
      </left>
      <right style="thin">
        <color auto="1"/>
      </right>
      <top style="thin">
        <color theme="0" tint="-0.24994659260841701"/>
      </top>
      <bottom style="thin">
        <color auto="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top style="medium">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bottom/>
      <diagonal/>
    </border>
    <border>
      <left style="thin">
        <color theme="0" tint="-0.24994659260841701"/>
      </left>
      <right style="thin">
        <color auto="1"/>
      </right>
      <top/>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top style="thin">
        <color auto="1"/>
      </top>
      <bottom style="thin">
        <color theme="0" tint="-0.24994659260841701"/>
      </bottom>
      <diagonal/>
    </border>
    <border>
      <left style="thin">
        <color theme="0" tint="-0.249977111117893"/>
      </left>
      <right style="thin">
        <color theme="0" tint="-0.24994659260841701"/>
      </right>
      <top style="thin">
        <color theme="0" tint="-0.249977111117893"/>
      </top>
      <bottom style="medium">
        <color indexed="64"/>
      </bottom>
      <diagonal/>
    </border>
    <border>
      <left style="thin">
        <color theme="0" tint="-0.24994659260841701"/>
      </left>
      <right/>
      <top style="thin">
        <color theme="0" tint="-0.249977111117893"/>
      </top>
      <bottom style="medium">
        <color indexed="64"/>
      </bottom>
      <diagonal/>
    </border>
    <border>
      <left style="thin">
        <color auto="1"/>
      </left>
      <right style="thin">
        <color theme="0" tint="-0.24994659260841701"/>
      </right>
      <top style="thin">
        <color theme="0" tint="-0.249977111117893"/>
      </top>
      <bottom style="medium">
        <color indexed="64"/>
      </bottom>
      <diagonal/>
    </border>
    <border>
      <left style="thin">
        <color theme="0" tint="-0.24994659260841701"/>
      </left>
      <right style="thin">
        <color theme="0" tint="-0.24994659260841701"/>
      </right>
      <top style="thin">
        <color theme="0" tint="-0.249977111117893"/>
      </top>
      <bottom style="medium">
        <color indexed="64"/>
      </bottom>
      <diagonal/>
    </border>
    <border>
      <left style="thin">
        <color theme="0" tint="-0.24994659260841701"/>
      </left>
      <right style="thin">
        <color auto="1"/>
      </right>
      <top style="thin">
        <color theme="0" tint="-0.249977111117893"/>
      </top>
      <bottom style="medium">
        <color indexed="64"/>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indexed="64"/>
      </left>
      <right/>
      <top style="medium">
        <color indexed="64"/>
      </top>
      <bottom style="thin">
        <color theme="0" tint="-0.249977111117893"/>
      </bottom>
      <diagonal/>
    </border>
    <border>
      <left/>
      <right/>
      <top style="medium">
        <color indexed="64"/>
      </top>
      <bottom style="thin">
        <color theme="0" tint="-0.249977111117893"/>
      </bottom>
      <diagonal/>
    </border>
    <border>
      <left/>
      <right style="thin">
        <color indexed="64"/>
      </right>
      <top style="medium">
        <color indexed="64"/>
      </top>
      <bottom style="thin">
        <color theme="0" tint="-0.249977111117893"/>
      </bottom>
      <diagonal/>
    </border>
    <border>
      <left/>
      <right style="thin">
        <color theme="0" tint="-0.249977111117893"/>
      </right>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top/>
      <bottom/>
      <diagonal/>
    </border>
    <border>
      <left style="thin">
        <color theme="0" tint="-0.24994659260841701"/>
      </left>
      <right/>
      <top style="thin">
        <color theme="0" tint="-0.24994659260841701"/>
      </top>
      <bottom style="medium">
        <color auto="1"/>
      </bottom>
      <diagonal/>
    </border>
    <border>
      <left style="thin">
        <color auto="1"/>
      </left>
      <right style="thin">
        <color theme="0" tint="-0.24994659260841701"/>
      </right>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style="thin">
        <color theme="0" tint="-0.24994659260841701"/>
      </right>
      <top style="medium">
        <color auto="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24994659260841701"/>
      </left>
      <right style="thin">
        <color theme="0" tint="-0.24994659260841701"/>
      </right>
      <top/>
      <bottom style="medium">
        <color theme="0" tint="-0.24994659260841701"/>
      </bottom>
      <diagonal/>
    </border>
    <border>
      <left style="thin">
        <color theme="0" tint="-0.24994659260841701"/>
      </left>
      <right style="thin">
        <color theme="0" tint="-0.24994659260841701"/>
      </right>
      <top style="medium">
        <color theme="0" tint="-0.24994659260841701"/>
      </top>
      <bottom/>
      <diagonal/>
    </border>
    <border>
      <left/>
      <right/>
      <top style="medium">
        <color theme="0" tint="-0.24994659260841701"/>
      </top>
      <bottom/>
      <diagonal/>
    </border>
    <border>
      <left style="thin">
        <color theme="0" tint="-0.24994659260841701"/>
      </left>
      <right style="thin">
        <color theme="0" tint="-0.24994659260841701"/>
      </right>
      <top style="medium">
        <color theme="0" tint="-0.24994659260841701"/>
      </top>
      <bottom style="thin">
        <color theme="0"/>
      </bottom>
      <diagonal/>
    </border>
    <border>
      <left style="thin">
        <color theme="0" tint="-0.24994659260841701"/>
      </left>
      <right style="thin">
        <color theme="0" tint="-0.24994659260841701"/>
      </right>
      <top style="thin">
        <color theme="0"/>
      </top>
      <bottom/>
      <diagonal/>
    </border>
    <border>
      <left/>
      <right/>
      <top style="thin">
        <color theme="0" tint="-0.34998626667073579"/>
      </top>
      <bottom/>
      <diagonal/>
    </border>
    <border>
      <left style="thin">
        <color theme="0" tint="-0.24994659260841701"/>
      </left>
      <right style="thin">
        <color theme="0" tint="-0.24994659260841701"/>
      </right>
      <top style="thin">
        <color theme="0" tint="-0.34998626667073579"/>
      </top>
      <bottom style="thin">
        <color theme="0"/>
      </bottom>
      <diagonal/>
    </border>
    <border>
      <left/>
      <right/>
      <top/>
      <bottom style="thin">
        <color theme="0" tint="-0.34998626667073579"/>
      </bottom>
      <diagonal/>
    </border>
    <border>
      <left style="thin">
        <color theme="0" tint="-0.24994659260841701"/>
      </left>
      <right style="thin">
        <color theme="0" tint="-0.24994659260841701"/>
      </right>
      <top style="thin">
        <color theme="0"/>
      </top>
      <bottom style="thin">
        <color theme="0" tint="-0.34998626667073579"/>
      </bottom>
      <diagonal/>
    </border>
    <border>
      <left style="thin">
        <color theme="0" tint="-0.24994659260841701"/>
      </left>
      <right style="thin">
        <color theme="0" tint="-0.24994659260841701"/>
      </right>
      <top/>
      <bottom style="thin">
        <color theme="0"/>
      </bottom>
      <diagonal/>
    </border>
    <border>
      <left style="thin">
        <color theme="0" tint="-0.24994659260841701"/>
      </left>
      <right style="thin">
        <color theme="0" tint="-0.24994659260841701"/>
      </right>
      <top style="thin">
        <color theme="0"/>
      </top>
      <bottom style="thin">
        <color theme="0"/>
      </bottom>
      <diagonal/>
    </border>
    <border>
      <left/>
      <right/>
      <top/>
      <bottom style="medium">
        <color theme="0" tint="-0.24994659260841701"/>
      </bottom>
      <diagonal/>
    </border>
    <border>
      <left style="thin">
        <color theme="0" tint="-0.24994659260841701"/>
      </left>
      <right style="thin">
        <color theme="0" tint="-0.24994659260841701"/>
      </right>
      <top style="thin">
        <color theme="0"/>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bottom>
      <diagonal/>
    </border>
    <border>
      <left/>
      <right style="thin">
        <color theme="0" tint="-0.24994659260841701"/>
      </right>
      <top style="thin">
        <color theme="0" tint="-0.24994659260841701"/>
      </top>
      <bottom style="thin">
        <color theme="0"/>
      </bottom>
      <diagonal/>
    </border>
    <border>
      <left/>
      <right style="thin">
        <color theme="0" tint="-0.24994659260841701"/>
      </right>
      <top style="thin">
        <color theme="0"/>
      </top>
      <bottom style="thin">
        <color theme="0"/>
      </bottom>
      <diagonal/>
    </border>
    <border>
      <left style="thin">
        <color theme="0" tint="-0.24994659260841701"/>
      </left>
      <right style="thin">
        <color theme="0" tint="-0.24994659260841701"/>
      </right>
      <top style="thin">
        <color theme="0"/>
      </top>
      <bottom style="thin">
        <color theme="0" tint="-0.24994659260841701"/>
      </bottom>
      <diagonal/>
    </border>
    <border>
      <left/>
      <right style="thin">
        <color theme="0" tint="-0.24994659260841701"/>
      </right>
      <top style="thin">
        <color theme="0"/>
      </top>
      <bottom style="thin">
        <color theme="0" tint="-0.24994659260841701"/>
      </bottom>
      <diagonal/>
    </border>
    <border>
      <left style="thin">
        <color theme="0" tint="-0.24994659260841701"/>
      </left>
      <right/>
      <top style="medium">
        <color theme="0" tint="-0.24994659260841701"/>
      </top>
      <bottom/>
      <diagonal/>
    </border>
    <border>
      <left/>
      <right style="thin">
        <color theme="0" tint="-0.24994659260841701"/>
      </right>
      <top style="medium">
        <color theme="0" tint="-0.24994659260841701"/>
      </top>
      <bottom/>
      <diagonal/>
    </border>
    <border>
      <left style="thin">
        <color theme="0" tint="-0.24994659260841701"/>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34998626667073579"/>
      </top>
      <bottom style="medium">
        <color theme="0" tint="-0.24994659260841701"/>
      </bottom>
      <diagonal/>
    </border>
  </borders>
  <cellStyleXfs count="16">
    <xf numFmtId="0" fontId="0"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444">
    <xf numFmtId="0" fontId="0" fillId="0" borderId="0" xfId="0"/>
    <xf numFmtId="0" fontId="2" fillId="0" borderId="2" xfId="0" applyFont="1" applyBorder="1"/>
    <xf numFmtId="0" fontId="2" fillId="0" borderId="0" xfId="0" applyFont="1"/>
    <xf numFmtId="1" fontId="3" fillId="2" borderId="0" xfId="0" applyNumberFormat="1" applyFont="1" applyFill="1"/>
    <xf numFmtId="0" fontId="2" fillId="4" borderId="0" xfId="0" applyFont="1" applyFill="1"/>
    <xf numFmtId="0" fontId="5" fillId="0" borderId="0" xfId="0" applyFont="1"/>
    <xf numFmtId="0" fontId="6" fillId="4" borderId="0" xfId="0" applyFont="1" applyFill="1"/>
    <xf numFmtId="0" fontId="9" fillId="4" borderId="0" xfId="0" applyFont="1" applyFill="1" applyAlignment="1">
      <alignment horizontal="center"/>
    </xf>
    <xf numFmtId="0" fontId="10" fillId="4" borderId="0" xfId="0" applyFont="1" applyFill="1"/>
    <xf numFmtId="0" fontId="4" fillId="0" borderId="0" xfId="0" applyFont="1"/>
    <xf numFmtId="0" fontId="4" fillId="2" borderId="1" xfId="0" applyFont="1" applyFill="1" applyBorder="1"/>
    <xf numFmtId="0" fontId="4" fillId="3" borderId="0" xfId="0" applyFont="1" applyFill="1"/>
    <xf numFmtId="0" fontId="5" fillId="3" borderId="0" xfId="0" applyFont="1" applyFill="1"/>
    <xf numFmtId="0" fontId="4" fillId="2" borderId="4" xfId="0" applyFont="1" applyFill="1" applyBorder="1"/>
    <xf numFmtId="9" fontId="5" fillId="0" borderId="0" xfId="0" applyNumberFormat="1" applyFont="1"/>
    <xf numFmtId="0" fontId="2" fillId="3" borderId="0" xfId="0" applyFont="1" applyFill="1"/>
    <xf numFmtId="0" fontId="6" fillId="3" borderId="0" xfId="0" applyFont="1" applyFill="1"/>
    <xf numFmtId="0" fontId="5" fillId="3" borderId="0" xfId="0" applyFont="1" applyFill="1" applyAlignment="1">
      <alignment vertical="top"/>
    </xf>
    <xf numFmtId="0" fontId="2" fillId="3" borderId="0" xfId="0" applyFont="1" applyFill="1" applyAlignment="1">
      <alignment vertical="top"/>
    </xf>
    <xf numFmtId="0" fontId="19" fillId="3" borderId="0" xfId="0" applyFont="1" applyFill="1"/>
    <xf numFmtId="0" fontId="21" fillId="3" borderId="0" xfId="0" applyFont="1" applyFill="1"/>
    <xf numFmtId="0" fontId="7" fillId="3" borderId="0" xfId="0" applyFont="1" applyFill="1" applyAlignment="1">
      <alignment horizontal="right"/>
    </xf>
    <xf numFmtId="0" fontId="17" fillId="3" borderId="0" xfId="0" applyFont="1" applyFill="1" applyAlignment="1">
      <alignment vertical="top"/>
    </xf>
    <xf numFmtId="0" fontId="19" fillId="5" borderId="0" xfId="0" applyFont="1" applyFill="1" applyAlignment="1">
      <alignment vertical="top"/>
    </xf>
    <xf numFmtId="0" fontId="19" fillId="3" borderId="0" xfId="0" applyFont="1" applyFill="1" applyAlignment="1">
      <alignment vertical="top"/>
    </xf>
    <xf numFmtId="0" fontId="19" fillId="2" borderId="0" xfId="0" applyFont="1" applyFill="1" applyAlignment="1">
      <alignment vertical="top"/>
    </xf>
    <xf numFmtId="0" fontId="7" fillId="3" borderId="0" xfId="0" applyFont="1" applyFill="1" applyAlignment="1">
      <alignment horizontal="left" vertical="top"/>
    </xf>
    <xf numFmtId="0" fontId="7" fillId="3" borderId="0" xfId="0" applyFont="1" applyFill="1" applyAlignment="1">
      <alignment vertical="top"/>
    </xf>
    <xf numFmtId="0" fontId="15" fillId="3" borderId="0" xfId="0" applyFont="1" applyFill="1" applyAlignment="1">
      <alignment vertical="top"/>
    </xf>
    <xf numFmtId="0" fontId="19" fillId="2" borderId="17" xfId="0" applyFont="1" applyFill="1" applyBorder="1" applyAlignment="1">
      <alignment horizontal="center" vertical="top"/>
    </xf>
    <xf numFmtId="9" fontId="19" fillId="2" borderId="18" xfId="0" applyNumberFormat="1" applyFont="1" applyFill="1" applyBorder="1" applyAlignment="1">
      <alignment horizontal="center" vertical="top"/>
    </xf>
    <xf numFmtId="0" fontId="19" fillId="3" borderId="18" xfId="0" applyFont="1" applyFill="1" applyBorder="1" applyAlignment="1">
      <alignment horizontal="center" vertical="top"/>
    </xf>
    <xf numFmtId="0" fontId="2" fillId="4" borderId="0" xfId="0" applyFont="1" applyFill="1" applyAlignment="1">
      <alignment vertical="top"/>
    </xf>
    <xf numFmtId="0" fontId="0" fillId="3" borderId="0" xfId="0" applyFill="1" applyAlignment="1">
      <alignment vertical="top"/>
    </xf>
    <xf numFmtId="9" fontId="19" fillId="3" borderId="18" xfId="0" applyNumberFormat="1" applyFont="1" applyFill="1" applyBorder="1" applyAlignment="1">
      <alignment horizontal="center" vertical="top"/>
    </xf>
    <xf numFmtId="0" fontId="6" fillId="3" borderId="0" xfId="0" applyFont="1" applyFill="1" applyAlignment="1">
      <alignment horizontal="center" vertical="top"/>
    </xf>
    <xf numFmtId="0" fontId="5" fillId="0" borderId="0" xfId="0" applyFont="1" applyAlignment="1">
      <alignment horizontal="right" vertical="top"/>
    </xf>
    <xf numFmtId="165" fontId="5" fillId="5" borderId="5" xfId="0" applyNumberFormat="1" applyFont="1" applyFill="1" applyBorder="1" applyAlignment="1">
      <alignment vertical="top"/>
    </xf>
    <xf numFmtId="0" fontId="6" fillId="3" borderId="0" xfId="0" applyFont="1" applyFill="1" applyAlignment="1">
      <alignment vertical="top"/>
    </xf>
    <xf numFmtId="0" fontId="4" fillId="3" borderId="0" xfId="0" applyFont="1" applyFill="1" applyAlignment="1">
      <alignment vertical="top"/>
    </xf>
    <xf numFmtId="0" fontId="5" fillId="3" borderId="0" xfId="0" applyFont="1" applyFill="1" applyAlignment="1">
      <alignment horizontal="center" vertical="top"/>
    </xf>
    <xf numFmtId="0" fontId="2" fillId="3" borderId="0" xfId="0" applyFont="1" applyFill="1" applyAlignment="1">
      <alignment horizontal="left" vertical="top"/>
    </xf>
    <xf numFmtId="14" fontId="5" fillId="5" borderId="5" xfId="0" applyNumberFormat="1" applyFont="1" applyFill="1" applyBorder="1" applyAlignment="1">
      <alignment vertical="top"/>
    </xf>
    <xf numFmtId="14" fontId="5" fillId="3" borderId="0" xfId="0" applyNumberFormat="1" applyFont="1" applyFill="1" applyAlignment="1">
      <alignment vertical="top"/>
    </xf>
    <xf numFmtId="0" fontId="8" fillId="3" borderId="0" xfId="0" applyFont="1" applyFill="1" applyAlignment="1">
      <alignment horizontal="center" vertical="top"/>
    </xf>
    <xf numFmtId="0" fontId="5" fillId="3" borderId="0" xfId="0" applyFont="1" applyFill="1" applyAlignment="1">
      <alignment vertical="top" wrapText="1"/>
    </xf>
    <xf numFmtId="0" fontId="6" fillId="3" borderId="0" xfId="0" applyFont="1" applyFill="1" applyAlignment="1">
      <alignment horizontal="left" vertical="top"/>
    </xf>
    <xf numFmtId="9" fontId="5" fillId="3" borderId="0" xfId="1" applyFont="1" applyFill="1" applyBorder="1" applyAlignment="1">
      <alignment horizontal="center" vertical="top"/>
    </xf>
    <xf numFmtId="0" fontId="2" fillId="3" borderId="0" xfId="0" applyFont="1" applyFill="1" applyAlignment="1">
      <alignment horizontal="right" vertical="top"/>
    </xf>
    <xf numFmtId="0" fontId="5" fillId="5" borderId="5" xfId="0" applyFont="1" applyFill="1" applyBorder="1" applyAlignment="1">
      <alignment vertical="top"/>
    </xf>
    <xf numFmtId="0" fontId="2" fillId="3" borderId="0" xfId="0" applyFont="1" applyFill="1" applyAlignment="1">
      <alignment horizontal="center" vertical="top"/>
    </xf>
    <xf numFmtId="0" fontId="2" fillId="5" borderId="5" xfId="0" applyFont="1" applyFill="1" applyBorder="1" applyAlignment="1">
      <alignment vertical="top"/>
    </xf>
    <xf numFmtId="0" fontId="2" fillId="2" borderId="5" xfId="0" applyFont="1" applyFill="1" applyBorder="1" applyAlignment="1">
      <alignment vertical="top"/>
    </xf>
    <xf numFmtId="0" fontId="2" fillId="5" borderId="17" xfId="0" applyFont="1" applyFill="1" applyBorder="1" applyAlignment="1">
      <alignment vertical="top"/>
    </xf>
    <xf numFmtId="0" fontId="2" fillId="2" borderId="17" xfId="0" applyFont="1" applyFill="1" applyBorder="1" applyAlignment="1">
      <alignment vertical="top"/>
    </xf>
    <xf numFmtId="0" fontId="2" fillId="2" borderId="20" xfId="0" applyFont="1" applyFill="1" applyBorder="1" applyAlignment="1">
      <alignment vertical="top"/>
    </xf>
    <xf numFmtId="0" fontId="8" fillId="3" borderId="0" xfId="0" applyFont="1" applyFill="1" applyAlignment="1">
      <alignment horizontal="centerContinuous" vertical="top"/>
    </xf>
    <xf numFmtId="0" fontId="6" fillId="4" borderId="0" xfId="0" applyFont="1" applyFill="1" applyAlignment="1">
      <alignment horizontal="right"/>
    </xf>
    <xf numFmtId="0" fontId="19" fillId="2" borderId="9" xfId="0" applyFont="1" applyFill="1" applyBorder="1" applyAlignment="1">
      <alignment horizontal="center" vertical="top"/>
    </xf>
    <xf numFmtId="0" fontId="19" fillId="2" borderId="12" xfId="0" applyFont="1" applyFill="1" applyBorder="1" applyAlignment="1">
      <alignment horizontal="center" vertical="top"/>
    </xf>
    <xf numFmtId="0" fontId="19" fillId="2" borderId="11" xfId="0" applyFont="1" applyFill="1" applyBorder="1" applyAlignment="1">
      <alignment horizontal="center" vertical="top"/>
    </xf>
    <xf numFmtId="0" fontId="19" fillId="2" borderId="31" xfId="0" applyFont="1" applyFill="1" applyBorder="1" applyAlignment="1">
      <alignment horizontal="center" vertical="top"/>
    </xf>
    <xf numFmtId="0" fontId="19" fillId="2" borderId="32" xfId="0" applyFont="1" applyFill="1" applyBorder="1" applyAlignment="1">
      <alignment horizontal="center" vertical="top"/>
    </xf>
    <xf numFmtId="9" fontId="19" fillId="2" borderId="33" xfId="0" applyNumberFormat="1" applyFont="1" applyFill="1" applyBorder="1" applyAlignment="1">
      <alignment horizontal="center" vertical="top"/>
    </xf>
    <xf numFmtId="9" fontId="19" fillId="2" borderId="34" xfId="0" applyNumberFormat="1" applyFont="1" applyFill="1" applyBorder="1" applyAlignment="1">
      <alignment horizontal="center" vertical="top"/>
    </xf>
    <xf numFmtId="0" fontId="19" fillId="2" borderId="13" xfId="0" applyFont="1" applyFill="1" applyBorder="1" applyAlignment="1">
      <alignment horizontal="center" vertical="top"/>
    </xf>
    <xf numFmtId="9" fontId="17" fillId="3" borderId="18" xfId="0" applyNumberFormat="1" applyFont="1" applyFill="1" applyBorder="1" applyAlignment="1">
      <alignment horizontal="center" vertical="top"/>
    </xf>
    <xf numFmtId="0" fontId="5" fillId="3" borderId="0" xfId="0" applyFont="1" applyFill="1" applyAlignment="1">
      <alignment horizontal="right" vertical="top"/>
    </xf>
    <xf numFmtId="0" fontId="5" fillId="0" borderId="0" xfId="0" applyFont="1" applyAlignment="1">
      <alignment vertical="top"/>
    </xf>
    <xf numFmtId="166" fontId="5" fillId="3" borderId="0" xfId="0" applyNumberFormat="1" applyFont="1" applyFill="1" applyAlignment="1">
      <alignment vertical="top"/>
    </xf>
    <xf numFmtId="10" fontId="2" fillId="5" borderId="5" xfId="1" applyNumberFormat="1" applyFont="1" applyFill="1" applyBorder="1" applyAlignment="1" applyProtection="1">
      <alignment vertical="top"/>
    </xf>
    <xf numFmtId="0" fontId="2" fillId="4" borderId="0" xfId="0" applyFont="1" applyFill="1" applyAlignment="1">
      <alignment horizontal="left" indent="1"/>
    </xf>
    <xf numFmtId="0" fontId="18" fillId="3" borderId="0" xfId="0" applyFont="1" applyFill="1"/>
    <xf numFmtId="0" fontId="18" fillId="4" borderId="0" xfId="0" applyFont="1" applyFill="1"/>
    <xf numFmtId="0" fontId="17" fillId="6" borderId="0" xfId="0" applyFont="1" applyFill="1" applyAlignment="1">
      <alignment vertical="top"/>
    </xf>
    <xf numFmtId="0" fontId="18" fillId="4" borderId="0" xfId="0" applyFont="1" applyFill="1" applyAlignment="1">
      <alignment horizontal="center"/>
    </xf>
    <xf numFmtId="0" fontId="18" fillId="4" borderId="0" xfId="0" applyFont="1" applyFill="1" applyAlignment="1">
      <alignment horizontal="center" wrapText="1"/>
    </xf>
    <xf numFmtId="0" fontId="18" fillId="4" borderId="0" xfId="0" applyFont="1" applyFill="1" applyAlignment="1">
      <alignment horizontal="right" indent="1"/>
    </xf>
    <xf numFmtId="0" fontId="18" fillId="4" borderId="0" xfId="0" applyFont="1" applyFill="1" applyAlignment="1">
      <alignment horizontal="right"/>
    </xf>
    <xf numFmtId="0" fontId="10" fillId="4" borderId="0" xfId="0" applyFont="1" applyFill="1" applyAlignment="1">
      <alignment horizontal="right"/>
    </xf>
    <xf numFmtId="0" fontId="18" fillId="4" borderId="0" xfId="0" applyFont="1" applyFill="1" applyAlignment="1">
      <alignment horizontal="left" indent="1"/>
    </xf>
    <xf numFmtId="0" fontId="19" fillId="3" borderId="0" xfId="0" applyFont="1" applyFill="1" applyAlignment="1">
      <alignment horizontal="left" indent="1"/>
    </xf>
    <xf numFmtId="0" fontId="10" fillId="4" borderId="0" xfId="0" applyFont="1" applyFill="1" applyAlignment="1">
      <alignment horizontal="right" indent="1"/>
    </xf>
    <xf numFmtId="9" fontId="18" fillId="4" borderId="0" xfId="1" applyFont="1" applyFill="1" applyBorder="1" applyProtection="1"/>
    <xf numFmtId="166" fontId="18" fillId="3" borderId="0" xfId="0" applyNumberFormat="1" applyFont="1" applyFill="1"/>
    <xf numFmtId="167" fontId="18" fillId="4" borderId="0" xfId="0" applyNumberFormat="1" applyFont="1" applyFill="1"/>
    <xf numFmtId="167" fontId="5" fillId="3" borderId="0" xfId="0" applyNumberFormat="1" applyFont="1" applyFill="1"/>
    <xf numFmtId="0" fontId="5" fillId="5" borderId="8" xfId="0" applyFont="1" applyFill="1" applyBorder="1" applyAlignment="1">
      <alignment vertical="top"/>
    </xf>
    <xf numFmtId="0" fontId="2" fillId="2" borderId="6" xfId="0" applyFont="1" applyFill="1" applyBorder="1" applyAlignment="1">
      <alignment horizontal="left" indent="1"/>
    </xf>
    <xf numFmtId="167" fontId="6" fillId="2" borderId="36" xfId="2" applyNumberFormat="1" applyFont="1" applyFill="1" applyBorder="1" applyProtection="1"/>
    <xf numFmtId="167" fontId="2" fillId="2" borderId="5" xfId="2" applyNumberFormat="1" applyFont="1" applyFill="1" applyBorder="1" applyProtection="1"/>
    <xf numFmtId="167" fontId="2" fillId="2" borderId="17" xfId="2" applyNumberFormat="1" applyFont="1" applyFill="1" applyBorder="1" applyProtection="1"/>
    <xf numFmtId="167" fontId="5" fillId="5" borderId="19" xfId="0" applyNumberFormat="1" applyFont="1" applyFill="1" applyBorder="1"/>
    <xf numFmtId="167" fontId="5" fillId="2" borderId="36" xfId="0" applyNumberFormat="1" applyFont="1" applyFill="1" applyBorder="1"/>
    <xf numFmtId="167" fontId="4" fillId="2" borderId="36" xfId="0" applyNumberFormat="1" applyFont="1" applyFill="1" applyBorder="1"/>
    <xf numFmtId="0" fontId="2" fillId="2" borderId="7" xfId="0" applyFont="1" applyFill="1" applyBorder="1"/>
    <xf numFmtId="167" fontId="2" fillId="2" borderId="36" xfId="2" applyNumberFormat="1" applyFont="1" applyFill="1" applyBorder="1" applyProtection="1"/>
    <xf numFmtId="167" fontId="5" fillId="5" borderId="5" xfId="0" applyNumberFormat="1" applyFont="1" applyFill="1" applyBorder="1"/>
    <xf numFmtId="0" fontId="2" fillId="4" borderId="0" xfId="0" applyFont="1" applyFill="1" applyAlignment="1">
      <alignment horizontal="left" vertical="top" indent="1"/>
    </xf>
    <xf numFmtId="167" fontId="5" fillId="5" borderId="14" xfId="0" applyNumberFormat="1" applyFont="1" applyFill="1" applyBorder="1"/>
    <xf numFmtId="167" fontId="4" fillId="2" borderId="5" xfId="3" applyNumberFormat="1" applyFont="1" applyFill="1" applyBorder="1"/>
    <xf numFmtId="167" fontId="5" fillId="5" borderId="17" xfId="0" applyNumberFormat="1" applyFont="1" applyFill="1" applyBorder="1"/>
    <xf numFmtId="167" fontId="5" fillId="5" borderId="9" xfId="0" applyNumberFormat="1" applyFont="1" applyFill="1" applyBorder="1"/>
    <xf numFmtId="167" fontId="4" fillId="2" borderId="17" xfId="3" applyNumberFormat="1" applyFont="1" applyFill="1" applyBorder="1"/>
    <xf numFmtId="167" fontId="5" fillId="3" borderId="10" xfId="0" applyNumberFormat="1" applyFont="1" applyFill="1" applyBorder="1"/>
    <xf numFmtId="167" fontId="4" fillId="3" borderId="10" xfId="0" applyNumberFormat="1" applyFont="1" applyFill="1" applyBorder="1"/>
    <xf numFmtId="167" fontId="4" fillId="3" borderId="15" xfId="0" applyNumberFormat="1" applyFont="1" applyFill="1" applyBorder="1"/>
    <xf numFmtId="167" fontId="5" fillId="5" borderId="5" xfId="3" applyNumberFormat="1" applyFont="1" applyFill="1" applyBorder="1"/>
    <xf numFmtId="167" fontId="4" fillId="2" borderId="19" xfId="3" applyNumberFormat="1" applyFont="1" applyFill="1" applyBorder="1"/>
    <xf numFmtId="0" fontId="4" fillId="3" borderId="17" xfId="0" applyFont="1" applyFill="1" applyBorder="1" applyAlignment="1">
      <alignment horizontal="center"/>
    </xf>
    <xf numFmtId="0" fontId="5" fillId="3" borderId="17" xfId="0" applyFont="1" applyFill="1" applyBorder="1" applyAlignment="1">
      <alignment horizontal="right"/>
    </xf>
    <xf numFmtId="17" fontId="5" fillId="3" borderId="17" xfId="0" applyNumberFormat="1" applyFont="1" applyFill="1" applyBorder="1" applyAlignment="1">
      <alignment horizontal="right"/>
    </xf>
    <xf numFmtId="0" fontId="10" fillId="3" borderId="0" xfId="0" applyFont="1" applyFill="1"/>
    <xf numFmtId="0" fontId="24" fillId="3" borderId="0" xfId="0" applyFont="1" applyFill="1" applyAlignment="1">
      <alignment horizontal="center" vertical="top"/>
    </xf>
    <xf numFmtId="0" fontId="25" fillId="3" borderId="0" xfId="0" applyFont="1" applyFill="1" applyAlignment="1">
      <alignment vertical="top"/>
    </xf>
    <xf numFmtId="0" fontId="18" fillId="4" borderId="0" xfId="0" applyFont="1" applyFill="1" applyAlignment="1">
      <alignment horizontal="left"/>
    </xf>
    <xf numFmtId="0" fontId="5" fillId="5" borderId="5" xfId="0" applyFont="1" applyFill="1" applyBorder="1" applyAlignment="1">
      <alignment horizontal="right" vertical="top"/>
    </xf>
    <xf numFmtId="9" fontId="5" fillId="2" borderId="5" xfId="1" applyFont="1" applyFill="1" applyBorder="1" applyAlignment="1">
      <alignment horizontal="right" vertical="top"/>
    </xf>
    <xf numFmtId="9" fontId="5" fillId="3" borderId="0" xfId="1" applyFont="1" applyFill="1" applyBorder="1" applyAlignment="1">
      <alignment horizontal="right" vertical="top"/>
    </xf>
    <xf numFmtId="0" fontId="2" fillId="5" borderId="5" xfId="0" applyFont="1" applyFill="1" applyBorder="1" applyAlignment="1">
      <alignment horizontal="right" vertical="top"/>
    </xf>
    <xf numFmtId="3" fontId="2" fillId="5" borderId="5" xfId="0" applyNumberFormat="1" applyFont="1" applyFill="1" applyBorder="1" applyAlignment="1">
      <alignment horizontal="right" vertical="top"/>
    </xf>
    <xf numFmtId="4" fontId="2" fillId="5" borderId="5" xfId="0" applyNumberFormat="1" applyFont="1" applyFill="1" applyBorder="1" applyAlignment="1">
      <alignment horizontal="right" vertical="top"/>
    </xf>
    <xf numFmtId="2" fontId="2" fillId="5" borderId="5" xfId="0" applyNumberFormat="1" applyFont="1" applyFill="1" applyBorder="1" applyAlignment="1">
      <alignment vertical="top"/>
    </xf>
    <xf numFmtId="0" fontId="5" fillId="3" borderId="0" xfId="0" applyFont="1" applyFill="1" applyAlignment="1">
      <alignment horizontal="right"/>
    </xf>
    <xf numFmtId="17" fontId="5" fillId="3" borderId="0" xfId="0" applyNumberFormat="1" applyFont="1" applyFill="1" applyAlignment="1">
      <alignment horizontal="right"/>
    </xf>
    <xf numFmtId="0" fontId="4" fillId="3" borderId="0" xfId="0" applyFont="1" applyFill="1" applyAlignment="1">
      <alignment horizontal="center"/>
    </xf>
    <xf numFmtId="0" fontId="4" fillId="3" borderId="19" xfId="0" applyFont="1" applyFill="1" applyBorder="1" applyAlignment="1">
      <alignment horizontal="center"/>
    </xf>
    <xf numFmtId="167" fontId="4" fillId="3" borderId="7" xfId="0" applyNumberFormat="1" applyFont="1" applyFill="1" applyBorder="1"/>
    <xf numFmtId="49" fontId="5" fillId="5" borderId="19" xfId="0" applyNumberFormat="1" applyFont="1" applyFill="1" applyBorder="1" applyAlignment="1">
      <alignment horizontal="right"/>
    </xf>
    <xf numFmtId="49" fontId="5" fillId="5" borderId="14" xfId="0" applyNumberFormat="1" applyFont="1" applyFill="1" applyBorder="1" applyAlignment="1">
      <alignment horizontal="right"/>
    </xf>
    <xf numFmtId="14" fontId="5" fillId="5" borderId="5" xfId="0" applyNumberFormat="1" applyFont="1" applyFill="1" applyBorder="1" applyAlignment="1">
      <alignment horizontal="left" vertical="top"/>
    </xf>
    <xf numFmtId="44" fontId="2" fillId="5" borderId="5" xfId="2" applyFont="1" applyFill="1" applyBorder="1" applyAlignment="1" applyProtection="1">
      <alignment horizontal="right" vertical="top"/>
    </xf>
    <xf numFmtId="0" fontId="26" fillId="3" borderId="0" xfId="0" applyFont="1" applyFill="1"/>
    <xf numFmtId="0" fontId="26" fillId="3" borderId="0" xfId="0" applyFont="1" applyFill="1" applyAlignment="1">
      <alignment vertical="top"/>
    </xf>
    <xf numFmtId="0" fontId="26" fillId="3" borderId="0" xfId="0" applyFont="1" applyFill="1" applyAlignment="1">
      <alignment horizontal="center"/>
    </xf>
    <xf numFmtId="167" fontId="27" fillId="3" borderId="0" xfId="0" applyNumberFormat="1" applyFont="1" applyFill="1"/>
    <xf numFmtId="0" fontId="17" fillId="3" borderId="17" xfId="0" applyFont="1" applyFill="1" applyBorder="1" applyAlignment="1">
      <alignment horizontal="center" vertical="top"/>
    </xf>
    <xf numFmtId="0" fontId="17" fillId="3" borderId="18" xfId="0" applyFont="1" applyFill="1" applyBorder="1" applyAlignment="1">
      <alignment horizontal="center" vertical="top"/>
    </xf>
    <xf numFmtId="9" fontId="19" fillId="2" borderId="17" xfId="0" applyNumberFormat="1" applyFont="1" applyFill="1" applyBorder="1" applyAlignment="1">
      <alignment horizontal="center" vertical="top" wrapText="1"/>
    </xf>
    <xf numFmtId="0" fontId="18" fillId="3" borderId="5" xfId="0" applyFont="1" applyFill="1" applyBorder="1" applyAlignment="1">
      <alignment horizontal="right" vertical="top"/>
    </xf>
    <xf numFmtId="0" fontId="19" fillId="5" borderId="6" xfId="0" applyFont="1" applyFill="1" applyBorder="1" applyAlignment="1">
      <alignment horizontal="right" vertical="top" indent="1"/>
    </xf>
    <xf numFmtId="0" fontId="19" fillId="5" borderId="23" xfId="0" applyFont="1" applyFill="1" applyBorder="1" applyAlignment="1">
      <alignment horizontal="right" vertical="top" indent="1"/>
    </xf>
    <xf numFmtId="0" fontId="19" fillId="5" borderId="5" xfId="0" applyFont="1" applyFill="1" applyBorder="1" applyAlignment="1">
      <alignment horizontal="right" vertical="top" indent="1"/>
    </xf>
    <xf numFmtId="0" fontId="19" fillId="5" borderId="21" xfId="0" applyFont="1" applyFill="1" applyBorder="1" applyAlignment="1">
      <alignment horizontal="right" vertical="top" indent="1"/>
    </xf>
    <xf numFmtId="0" fontId="19" fillId="5" borderId="8" xfId="0" applyFont="1" applyFill="1" applyBorder="1" applyAlignment="1">
      <alignment horizontal="right" vertical="top" indent="1"/>
    </xf>
    <xf numFmtId="0" fontId="19" fillId="2" borderId="5" xfId="0" applyFont="1" applyFill="1" applyBorder="1" applyAlignment="1">
      <alignment horizontal="right" vertical="top" indent="1"/>
    </xf>
    <xf numFmtId="0" fontId="18" fillId="3" borderId="17" xfId="0" applyFont="1" applyFill="1" applyBorder="1" applyAlignment="1">
      <alignment horizontal="right" vertical="top"/>
    </xf>
    <xf numFmtId="0" fontId="19" fillId="5" borderId="9" xfId="0" applyFont="1" applyFill="1" applyBorder="1" applyAlignment="1">
      <alignment horizontal="right" vertical="top" indent="1"/>
    </xf>
    <xf numFmtId="0" fontId="19" fillId="5" borderId="31" xfId="0" applyFont="1" applyFill="1" applyBorder="1" applyAlignment="1">
      <alignment horizontal="right" vertical="top" indent="1"/>
    </xf>
    <xf numFmtId="0" fontId="19" fillId="5" borderId="17" xfId="0" applyFont="1" applyFill="1" applyBorder="1" applyAlignment="1">
      <alignment horizontal="right" vertical="top" indent="1"/>
    </xf>
    <xf numFmtId="0" fontId="19" fillId="5" borderId="32" xfId="0" applyFont="1" applyFill="1" applyBorder="1" applyAlignment="1">
      <alignment horizontal="right" vertical="top" indent="1"/>
    </xf>
    <xf numFmtId="0" fontId="18" fillId="3" borderId="38" xfId="0" applyFont="1" applyFill="1" applyBorder="1" applyAlignment="1">
      <alignment horizontal="right" vertical="top"/>
    </xf>
    <xf numFmtId="0" fontId="19" fillId="5" borderId="39" xfId="0" applyFont="1" applyFill="1" applyBorder="1" applyAlignment="1">
      <alignment horizontal="right" vertical="top" indent="1"/>
    </xf>
    <xf numFmtId="0" fontId="19" fillId="5" borderId="40" xfId="0" applyFont="1" applyFill="1" applyBorder="1" applyAlignment="1">
      <alignment horizontal="right" vertical="top" indent="1"/>
    </xf>
    <xf numFmtId="0" fontId="19" fillId="5" borderId="41" xfId="0" applyFont="1" applyFill="1" applyBorder="1" applyAlignment="1">
      <alignment horizontal="right" vertical="top" indent="1"/>
    </xf>
    <xf numFmtId="0" fontId="19" fillId="5" borderId="42" xfId="0" applyFont="1" applyFill="1" applyBorder="1" applyAlignment="1">
      <alignment horizontal="right" vertical="top" indent="1"/>
    </xf>
    <xf numFmtId="0" fontId="19" fillId="2" borderId="35" xfId="0" applyFont="1" applyFill="1" applyBorder="1" applyAlignment="1">
      <alignment horizontal="right" vertical="top" indent="1"/>
    </xf>
    <xf numFmtId="0" fontId="18" fillId="3" borderId="43" xfId="0" applyFont="1" applyFill="1" applyBorder="1" applyAlignment="1">
      <alignment horizontal="right" vertical="top"/>
    </xf>
    <xf numFmtId="0" fontId="19" fillId="2" borderId="44" xfId="0" applyFont="1" applyFill="1" applyBorder="1" applyAlignment="1">
      <alignment horizontal="right" vertical="top" indent="1"/>
    </xf>
    <xf numFmtId="0" fontId="19" fillId="2" borderId="45" xfId="0" applyFont="1" applyFill="1" applyBorder="1" applyAlignment="1">
      <alignment horizontal="right" vertical="top" indent="1"/>
    </xf>
    <xf numFmtId="0" fontId="19" fillId="2" borderId="46" xfId="0" applyFont="1" applyFill="1" applyBorder="1" applyAlignment="1">
      <alignment horizontal="right" vertical="top" indent="1"/>
    </xf>
    <xf numFmtId="0" fontId="19" fillId="2" borderId="47" xfId="0" applyFont="1" applyFill="1" applyBorder="1" applyAlignment="1">
      <alignment horizontal="right" vertical="top" indent="1"/>
    </xf>
    <xf numFmtId="0" fontId="19" fillId="2" borderId="48" xfId="0" applyFont="1" applyFill="1" applyBorder="1" applyAlignment="1">
      <alignment horizontal="right" vertical="top" indent="1"/>
    </xf>
    <xf numFmtId="0" fontId="17" fillId="3" borderId="17" xfId="0" applyFont="1" applyFill="1" applyBorder="1" applyAlignment="1">
      <alignment horizontal="right" vertical="top" wrapText="1" indent="1"/>
    </xf>
    <xf numFmtId="0" fontId="17" fillId="3" borderId="19" xfId="0" applyFont="1" applyFill="1" applyBorder="1" applyAlignment="1">
      <alignment horizontal="right" vertical="top" wrapText="1" indent="1"/>
    </xf>
    <xf numFmtId="0" fontId="18" fillId="3" borderId="5" xfId="0" applyFont="1" applyFill="1" applyBorder="1" applyAlignment="1">
      <alignment horizontal="right" vertical="top" indent="1"/>
    </xf>
    <xf numFmtId="3" fontId="19" fillId="5" borderId="5" xfId="0" applyNumberFormat="1" applyFont="1" applyFill="1" applyBorder="1" applyAlignment="1">
      <alignment horizontal="right" vertical="top" indent="1"/>
    </xf>
    <xf numFmtId="0" fontId="19" fillId="3" borderId="5" xfId="0" applyFont="1" applyFill="1" applyBorder="1" applyAlignment="1">
      <alignment horizontal="right" vertical="top" indent="1"/>
    </xf>
    <xf numFmtId="10" fontId="19" fillId="2" borderId="5" xfId="0" applyNumberFormat="1" applyFont="1" applyFill="1" applyBorder="1" applyAlignment="1">
      <alignment horizontal="right" vertical="top" indent="1"/>
    </xf>
    <xf numFmtId="0" fontId="19" fillId="3" borderId="17" xfId="0" applyFont="1" applyFill="1" applyBorder="1" applyAlignment="1">
      <alignment horizontal="right" vertical="top" indent="1"/>
    </xf>
    <xf numFmtId="3" fontId="19" fillId="5" borderId="17" xfId="0" applyNumberFormat="1" applyFont="1" applyFill="1" applyBorder="1" applyAlignment="1">
      <alignment horizontal="right" vertical="top" indent="1"/>
    </xf>
    <xf numFmtId="10" fontId="19" fillId="2" borderId="17" xfId="0" applyNumberFormat="1" applyFont="1" applyFill="1" applyBorder="1" applyAlignment="1">
      <alignment horizontal="right" vertical="top" indent="1"/>
    </xf>
    <xf numFmtId="0" fontId="19" fillId="3" borderId="20" xfId="0" applyFont="1" applyFill="1" applyBorder="1" applyAlignment="1">
      <alignment horizontal="right" vertical="top" indent="1"/>
    </xf>
    <xf numFmtId="3" fontId="19" fillId="2" borderId="20" xfId="0" applyNumberFormat="1" applyFont="1" applyFill="1" applyBorder="1" applyAlignment="1">
      <alignment horizontal="right" vertical="top" indent="1"/>
    </xf>
    <xf numFmtId="10" fontId="19" fillId="2" borderId="20" xfId="0" applyNumberFormat="1" applyFont="1" applyFill="1" applyBorder="1" applyAlignment="1">
      <alignment horizontal="right" vertical="top" indent="1"/>
    </xf>
    <xf numFmtId="0" fontId="18" fillId="3" borderId="17" xfId="0" applyFont="1" applyFill="1" applyBorder="1" applyAlignment="1">
      <alignment horizontal="right" vertical="top" indent="1"/>
    </xf>
    <xf numFmtId="0" fontId="7" fillId="4" borderId="0" xfId="0" applyFont="1" applyFill="1" applyAlignment="1">
      <alignment vertical="top"/>
    </xf>
    <xf numFmtId="0" fontId="6" fillId="4" borderId="0" xfId="0" applyFont="1" applyFill="1" applyAlignment="1">
      <alignment vertical="top"/>
    </xf>
    <xf numFmtId="0" fontId="18" fillId="3" borderId="35" xfId="0" applyFont="1" applyFill="1" applyBorder="1" applyAlignment="1">
      <alignment horizontal="right" vertical="top" indent="1"/>
    </xf>
    <xf numFmtId="0" fontId="2" fillId="3" borderId="5" xfId="0" applyFont="1" applyFill="1" applyBorder="1" applyAlignment="1">
      <alignment horizontal="right" vertical="top" indent="1"/>
    </xf>
    <xf numFmtId="168" fontId="22" fillId="3" borderId="6" xfId="0" applyNumberFormat="1" applyFont="1" applyFill="1" applyBorder="1" applyAlignment="1">
      <alignment horizontal="right" vertical="top" indent="1"/>
    </xf>
    <xf numFmtId="0" fontId="22" fillId="3" borderId="8" xfId="0" applyFont="1" applyFill="1" applyBorder="1" applyAlignment="1">
      <alignment horizontal="right" vertical="top" indent="1"/>
    </xf>
    <xf numFmtId="37" fontId="19" fillId="2" borderId="5" xfId="2" applyNumberFormat="1" applyFont="1" applyFill="1" applyBorder="1" applyAlignment="1">
      <alignment horizontal="right" vertical="top" indent="1"/>
    </xf>
    <xf numFmtId="167" fontId="19" fillId="5" borderId="5" xfId="0" applyNumberFormat="1" applyFont="1" applyFill="1" applyBorder="1" applyAlignment="1">
      <alignment horizontal="right" vertical="top" indent="1"/>
    </xf>
    <xf numFmtId="37" fontId="19" fillId="2" borderId="35" xfId="2" applyNumberFormat="1" applyFont="1" applyFill="1" applyBorder="1" applyAlignment="1">
      <alignment horizontal="right" vertical="top" indent="1"/>
    </xf>
    <xf numFmtId="167" fontId="19" fillId="5" borderId="35" xfId="0" applyNumberFormat="1" applyFont="1" applyFill="1" applyBorder="1" applyAlignment="1">
      <alignment horizontal="right" vertical="top" indent="1"/>
    </xf>
    <xf numFmtId="37" fontId="19" fillId="2" borderId="30" xfId="2" applyNumberFormat="1" applyFont="1" applyFill="1" applyBorder="1" applyAlignment="1">
      <alignment horizontal="right" vertical="top" indent="1"/>
    </xf>
    <xf numFmtId="167" fontId="19" fillId="3" borderId="20" xfId="0" applyNumberFormat="1" applyFont="1" applyFill="1" applyBorder="1" applyAlignment="1">
      <alignment horizontal="right" vertical="top" indent="1"/>
    </xf>
    <xf numFmtId="37" fontId="19" fillId="2" borderId="20" xfId="2" applyNumberFormat="1" applyFont="1" applyFill="1" applyBorder="1" applyAlignment="1">
      <alignment horizontal="right" vertical="top" indent="1"/>
    </xf>
    <xf numFmtId="0" fontId="5" fillId="3" borderId="0" xfId="0" applyFont="1" applyFill="1" applyAlignment="1">
      <alignment horizontal="left" vertical="top" indent="1"/>
    </xf>
    <xf numFmtId="0" fontId="2" fillId="3" borderId="0" xfId="0" applyFont="1" applyFill="1" applyAlignment="1">
      <alignment horizontal="right" vertical="top" indent="1"/>
    </xf>
    <xf numFmtId="0" fontId="5" fillId="3" borderId="0" xfId="0" applyFont="1" applyFill="1" applyAlignment="1">
      <alignment horizontal="right" vertical="top" indent="1"/>
    </xf>
    <xf numFmtId="0" fontId="0" fillId="3" borderId="0" xfId="0" applyFill="1" applyAlignment="1">
      <alignment horizontal="right" vertical="top" indent="1"/>
    </xf>
    <xf numFmtId="0" fontId="17" fillId="3" borderId="0" xfId="0" applyFont="1" applyFill="1" applyAlignment="1">
      <alignment horizontal="right" vertical="top" indent="1"/>
    </xf>
    <xf numFmtId="167" fontId="18" fillId="2" borderId="5" xfId="0" applyNumberFormat="1" applyFont="1" applyFill="1" applyBorder="1" applyAlignment="1">
      <alignment horizontal="right" vertical="top" indent="1"/>
    </xf>
    <xf numFmtId="167" fontId="2" fillId="5" borderId="5" xfId="2" applyNumberFormat="1" applyFont="1" applyFill="1" applyBorder="1" applyAlignment="1" applyProtection="1">
      <alignment horizontal="right" vertical="top" indent="1"/>
    </xf>
    <xf numFmtId="167" fontId="2" fillId="5" borderId="6" xfId="2" applyNumberFormat="1" applyFont="1" applyFill="1" applyBorder="1" applyAlignment="1" applyProtection="1">
      <alignment horizontal="right" vertical="top" indent="1"/>
    </xf>
    <xf numFmtId="167" fontId="2" fillId="2" borderId="5" xfId="2" applyNumberFormat="1" applyFont="1" applyFill="1" applyBorder="1" applyAlignment="1" applyProtection="1">
      <alignment horizontal="right" vertical="top" indent="1"/>
    </xf>
    <xf numFmtId="167" fontId="2" fillId="2" borderId="36" xfId="2" applyNumberFormat="1" applyFont="1" applyFill="1" applyBorder="1" applyAlignment="1" applyProtection="1">
      <alignment horizontal="right" vertical="top" indent="1"/>
    </xf>
    <xf numFmtId="167" fontId="2" fillId="2" borderId="37" xfId="2" applyNumberFormat="1" applyFont="1" applyFill="1" applyBorder="1" applyAlignment="1" applyProtection="1">
      <alignment horizontal="right" vertical="top" indent="1"/>
    </xf>
    <xf numFmtId="3" fontId="18" fillId="2" borderId="5" xfId="0" applyNumberFormat="1" applyFont="1" applyFill="1" applyBorder="1" applyAlignment="1">
      <alignment horizontal="right" indent="1"/>
    </xf>
    <xf numFmtId="167" fontId="18" fillId="5" borderId="5" xfId="0" applyNumberFormat="1" applyFont="1" applyFill="1" applyBorder="1" applyAlignment="1">
      <alignment horizontal="right" indent="1"/>
    </xf>
    <xf numFmtId="0" fontId="18" fillId="2" borderId="5" xfId="0" applyFont="1" applyFill="1" applyBorder="1" applyAlignment="1">
      <alignment horizontal="right" indent="1"/>
    </xf>
    <xf numFmtId="167" fontId="18" fillId="2" borderId="5" xfId="0" applyNumberFormat="1" applyFont="1" applyFill="1" applyBorder="1" applyAlignment="1">
      <alignment horizontal="right" indent="1"/>
    </xf>
    <xf numFmtId="167" fontId="10" fillId="2" borderId="5" xfId="0" applyNumberFormat="1" applyFont="1" applyFill="1" applyBorder="1" applyAlignment="1">
      <alignment horizontal="right" indent="1"/>
    </xf>
    <xf numFmtId="0" fontId="10" fillId="4" borderId="0" xfId="0" applyFont="1" applyFill="1" applyAlignment="1">
      <alignment horizontal="left" indent="1"/>
    </xf>
    <xf numFmtId="0" fontId="18" fillId="3" borderId="0" xfId="0" applyFont="1" applyFill="1" applyAlignment="1">
      <alignment horizontal="left" indent="1"/>
    </xf>
    <xf numFmtId="167" fontId="18" fillId="5" borderId="17" xfId="0" applyNumberFormat="1" applyFont="1" applyFill="1" applyBorder="1" applyAlignment="1">
      <alignment horizontal="right" indent="1"/>
    </xf>
    <xf numFmtId="167" fontId="18" fillId="2" borderId="36" xfId="0" applyNumberFormat="1" applyFont="1" applyFill="1" applyBorder="1" applyAlignment="1">
      <alignment horizontal="right" indent="1"/>
    </xf>
    <xf numFmtId="10" fontId="18" fillId="5" borderId="5" xfId="0" applyNumberFormat="1" applyFont="1" applyFill="1" applyBorder="1" applyAlignment="1">
      <alignment horizontal="right" indent="1"/>
    </xf>
    <xf numFmtId="0" fontId="19" fillId="3" borderId="0" xfId="0" applyFont="1" applyFill="1" applyAlignment="1">
      <alignment horizontal="right" indent="1"/>
    </xf>
    <xf numFmtId="167" fontId="18" fillId="2" borderId="17" xfId="0" applyNumberFormat="1" applyFont="1" applyFill="1" applyBorder="1" applyAlignment="1">
      <alignment horizontal="right" indent="1"/>
    </xf>
    <xf numFmtId="0" fontId="19" fillId="0" borderId="0" xfId="0" applyFont="1" applyAlignment="1">
      <alignment horizontal="right" indent="1"/>
    </xf>
    <xf numFmtId="0" fontId="18" fillId="3" borderId="0" xfId="0" applyFont="1" applyFill="1" applyAlignment="1">
      <alignment horizontal="right" indent="1"/>
    </xf>
    <xf numFmtId="0" fontId="10" fillId="4" borderId="0" xfId="0" applyFont="1" applyFill="1" applyAlignment="1">
      <alignment horizontal="right" indent="2"/>
    </xf>
    <xf numFmtId="0" fontId="23" fillId="2" borderId="5" xfId="0" applyFont="1" applyFill="1" applyBorder="1" applyAlignment="1">
      <alignment horizontal="left" vertical="top" indent="1"/>
    </xf>
    <xf numFmtId="10" fontId="2" fillId="5" borderId="5" xfId="1" applyNumberFormat="1" applyFont="1" applyFill="1" applyBorder="1" applyAlignment="1" applyProtection="1">
      <alignment horizontal="center" vertical="top"/>
    </xf>
    <xf numFmtId="0" fontId="6" fillId="4" borderId="0" xfId="0" applyFont="1" applyFill="1" applyAlignment="1">
      <alignment horizontal="right" vertical="top"/>
    </xf>
    <xf numFmtId="167" fontId="6" fillId="2" borderId="6" xfId="2" applyNumberFormat="1" applyFont="1" applyFill="1" applyBorder="1" applyAlignment="1" applyProtection="1">
      <alignment vertical="top"/>
    </xf>
    <xf numFmtId="0" fontId="2" fillId="4" borderId="0" xfId="0" applyFont="1" applyFill="1" applyAlignment="1">
      <alignment horizontal="right" vertical="top" indent="1"/>
    </xf>
    <xf numFmtId="0" fontId="2" fillId="4" borderId="0" xfId="0" applyFont="1" applyFill="1" applyAlignment="1">
      <alignment horizontal="right" vertical="top"/>
    </xf>
    <xf numFmtId="0" fontId="4" fillId="6" borderId="0" xfId="0" applyFont="1" applyFill="1" applyAlignment="1">
      <alignment vertical="top"/>
    </xf>
    <xf numFmtId="167" fontId="2" fillId="2" borderId="49" xfId="2" applyNumberFormat="1" applyFont="1" applyFill="1" applyBorder="1" applyAlignment="1">
      <alignment vertical="top"/>
    </xf>
    <xf numFmtId="167" fontId="2" fillId="5" borderId="49" xfId="2" applyNumberFormat="1" applyFont="1" applyFill="1" applyBorder="1" applyAlignment="1">
      <alignment vertical="top"/>
    </xf>
    <xf numFmtId="167" fontId="2" fillId="4" borderId="0" xfId="0" applyNumberFormat="1" applyFont="1" applyFill="1" applyAlignment="1">
      <alignment horizontal="right" vertical="top" indent="1"/>
    </xf>
    <xf numFmtId="167" fontId="2" fillId="5" borderId="49" xfId="2" applyNumberFormat="1" applyFont="1" applyFill="1" applyBorder="1" applyAlignment="1" applyProtection="1">
      <alignment vertical="top"/>
    </xf>
    <xf numFmtId="0" fontId="7" fillId="4" borderId="0" xfId="0" applyFont="1" applyFill="1" applyAlignment="1">
      <alignment horizontal="left" vertical="top"/>
    </xf>
    <xf numFmtId="0" fontId="2" fillId="4" borderId="0" xfId="0" applyFont="1" applyFill="1" applyAlignment="1">
      <alignment horizontal="left" vertical="top"/>
    </xf>
    <xf numFmtId="167" fontId="2" fillId="2" borderId="49" xfId="2" applyNumberFormat="1" applyFont="1" applyFill="1" applyBorder="1" applyAlignment="1" applyProtection="1">
      <alignment vertical="top"/>
    </xf>
    <xf numFmtId="167" fontId="6" fillId="2" borderId="49" xfId="2" applyNumberFormat="1" applyFont="1" applyFill="1" applyBorder="1" applyAlignment="1" applyProtection="1">
      <alignment vertical="top"/>
    </xf>
    <xf numFmtId="0" fontId="2" fillId="4" borderId="0" xfId="0" applyFont="1" applyFill="1" applyAlignment="1">
      <alignment horizontal="center" vertical="top"/>
    </xf>
    <xf numFmtId="167" fontId="2" fillId="5" borderId="5" xfId="0" applyNumberFormat="1" applyFont="1" applyFill="1" applyBorder="1" applyAlignment="1">
      <alignment vertical="top"/>
    </xf>
    <xf numFmtId="0" fontId="2" fillId="5" borderId="5" xfId="0" applyFont="1" applyFill="1" applyBorder="1" applyAlignment="1">
      <alignment horizontal="center" vertical="top"/>
    </xf>
    <xf numFmtId="0" fontId="8" fillId="4" borderId="0" xfId="0" applyFont="1" applyFill="1" applyAlignment="1">
      <alignment horizontal="center" vertical="top"/>
    </xf>
    <xf numFmtId="0" fontId="6" fillId="4" borderId="0" xfId="0" applyFont="1" applyFill="1" applyAlignment="1">
      <alignment horizontal="right" vertical="top" indent="1"/>
    </xf>
    <xf numFmtId="0" fontId="2" fillId="4" borderId="10" xfId="0" applyFont="1" applyFill="1" applyBorder="1" applyAlignment="1">
      <alignment horizontal="right" vertical="top" indent="1"/>
    </xf>
    <xf numFmtId="0" fontId="2" fillId="5" borderId="6" xfId="0" applyFont="1" applyFill="1" applyBorder="1" applyAlignment="1">
      <alignment horizontal="left" vertical="top" indent="1"/>
    </xf>
    <xf numFmtId="0" fontId="2" fillId="5" borderId="7" xfId="0" applyFont="1" applyFill="1" applyBorder="1" applyAlignment="1">
      <alignment vertical="top"/>
    </xf>
    <xf numFmtId="0" fontId="6" fillId="4" borderId="3" xfId="0" applyFont="1" applyFill="1" applyBorder="1" applyAlignment="1">
      <alignment vertical="top"/>
    </xf>
    <xf numFmtId="0" fontId="2" fillId="4" borderId="50" xfId="0" applyFont="1" applyFill="1" applyBorder="1" applyAlignment="1">
      <alignment vertical="top"/>
    </xf>
    <xf numFmtId="169" fontId="2" fillId="5" borderId="5" xfId="3" applyNumberFormat="1" applyFont="1" applyFill="1" applyBorder="1" applyAlignment="1" applyProtection="1">
      <alignment vertical="top"/>
    </xf>
    <xf numFmtId="0" fontId="22" fillId="3" borderId="7" xfId="0" applyFont="1" applyFill="1" applyBorder="1" applyAlignment="1">
      <alignment horizontal="right" vertical="top" indent="1"/>
    </xf>
    <xf numFmtId="167" fontId="19" fillId="5" borderId="6" xfId="0" applyNumberFormat="1" applyFont="1" applyFill="1" applyBorder="1" applyAlignment="1">
      <alignment horizontal="right" vertical="top" indent="1"/>
    </xf>
    <xf numFmtId="167" fontId="19" fillId="5" borderId="51" xfId="0" applyNumberFormat="1" applyFont="1" applyFill="1" applyBorder="1" applyAlignment="1">
      <alignment horizontal="right" vertical="top" indent="1"/>
    </xf>
    <xf numFmtId="167" fontId="19" fillId="3" borderId="30" xfId="0" applyNumberFormat="1" applyFont="1" applyFill="1" applyBorder="1" applyAlignment="1">
      <alignment horizontal="right" vertical="top" indent="1"/>
    </xf>
    <xf numFmtId="168" fontId="22" fillId="3" borderId="53" xfId="0" applyNumberFormat="1" applyFont="1" applyFill="1" applyBorder="1" applyAlignment="1">
      <alignment horizontal="right" vertical="top" indent="1"/>
    </xf>
    <xf numFmtId="37" fontId="19" fillId="2" borderId="23" xfId="2" applyNumberFormat="1" applyFont="1" applyFill="1" applyBorder="1" applyAlignment="1">
      <alignment horizontal="right" vertical="top" indent="1"/>
    </xf>
    <xf numFmtId="37" fontId="19" fillId="2" borderId="54" xfId="2" applyNumberFormat="1" applyFont="1" applyFill="1" applyBorder="1" applyAlignment="1">
      <alignment horizontal="right" vertical="top" indent="1"/>
    </xf>
    <xf numFmtId="167" fontId="2" fillId="5" borderId="6" xfId="2" applyNumberFormat="1" applyFont="1" applyFill="1" applyBorder="1" applyAlignment="1" applyProtection="1">
      <alignment horizontal="left" vertical="top"/>
    </xf>
    <xf numFmtId="167" fontId="2" fillId="5" borderId="7" xfId="2" applyNumberFormat="1" applyFont="1" applyFill="1" applyBorder="1" applyAlignment="1" applyProtection="1">
      <alignment horizontal="left" vertical="top"/>
    </xf>
    <xf numFmtId="167" fontId="2" fillId="5" borderId="8" xfId="2" applyNumberFormat="1" applyFont="1" applyFill="1" applyBorder="1" applyAlignment="1" applyProtection="1">
      <alignment horizontal="left" vertical="top"/>
    </xf>
    <xf numFmtId="0" fontId="9" fillId="4" borderId="0" xfId="0" applyFont="1" applyFill="1"/>
    <xf numFmtId="0" fontId="2" fillId="5" borderId="55" xfId="0" applyFont="1" applyFill="1" applyBorder="1" applyAlignment="1">
      <alignment horizontal="center"/>
    </xf>
    <xf numFmtId="49" fontId="2" fillId="5" borderId="55" xfId="0" applyNumberFormat="1" applyFont="1" applyFill="1" applyBorder="1" applyAlignment="1">
      <alignment horizontal="center"/>
    </xf>
    <xf numFmtId="0" fontId="19" fillId="3" borderId="17" xfId="0" applyFont="1" applyFill="1" applyBorder="1" applyAlignment="1">
      <alignment horizontal="right" vertical="top"/>
    </xf>
    <xf numFmtId="0" fontId="2" fillId="5" borderId="55" xfId="0" applyFont="1" applyFill="1" applyBorder="1" applyAlignment="1">
      <alignment vertical="top"/>
    </xf>
    <xf numFmtId="0" fontId="2" fillId="2" borderId="5" xfId="2" applyNumberFormat="1" applyFont="1" applyFill="1" applyBorder="1" applyAlignment="1" applyProtection="1">
      <alignment horizontal="right" vertical="top" indent="1"/>
    </xf>
    <xf numFmtId="166" fontId="2" fillId="2" borderId="5" xfId="2" applyNumberFormat="1" applyFont="1" applyFill="1" applyBorder="1" applyAlignment="1" applyProtection="1">
      <alignment horizontal="right" vertical="top" indent="1"/>
    </xf>
    <xf numFmtId="170" fontId="5" fillId="5" borderId="5" xfId="0" applyNumberFormat="1" applyFont="1" applyFill="1" applyBorder="1" applyAlignment="1">
      <alignment vertical="top"/>
    </xf>
    <xf numFmtId="0" fontId="4" fillId="3" borderId="0" xfId="0" applyFont="1" applyFill="1" applyAlignment="1">
      <alignment horizontal="center" vertical="top"/>
    </xf>
    <xf numFmtId="0" fontId="19" fillId="3" borderId="0" xfId="0" applyFont="1" applyFill="1" applyAlignment="1">
      <alignment horizontal="left" vertical="top" indent="1"/>
    </xf>
    <xf numFmtId="0" fontId="5" fillId="3" borderId="0" xfId="0" applyFont="1" applyFill="1" applyAlignment="1">
      <alignment horizontal="left" vertical="top" wrapText="1" indent="1"/>
    </xf>
    <xf numFmtId="0" fontId="19" fillId="5" borderId="55" xfId="0" applyFont="1" applyFill="1" applyBorder="1" applyAlignment="1">
      <alignment vertical="top"/>
    </xf>
    <xf numFmtId="0" fontId="19" fillId="2" borderId="55" xfId="0" applyFont="1" applyFill="1" applyBorder="1" applyAlignment="1">
      <alignment vertical="top"/>
    </xf>
    <xf numFmtId="0" fontId="25" fillId="7" borderId="55" xfId="0" applyFont="1" applyFill="1" applyBorder="1" applyAlignment="1">
      <alignment vertical="top"/>
    </xf>
    <xf numFmtId="0" fontId="4" fillId="3" borderId="0" xfId="0" applyFont="1" applyFill="1" applyAlignment="1">
      <alignment horizontal="center" vertical="center"/>
    </xf>
    <xf numFmtId="0" fontId="5" fillId="5" borderId="55" xfId="0" applyFont="1" applyFill="1" applyBorder="1" applyAlignment="1">
      <alignment vertical="top"/>
    </xf>
    <xf numFmtId="0" fontId="5" fillId="2" borderId="55" xfId="0" applyFont="1" applyFill="1" applyBorder="1" applyAlignment="1">
      <alignment vertical="top"/>
    </xf>
    <xf numFmtId="0" fontId="5" fillId="7" borderId="55" xfId="0" applyFont="1" applyFill="1" applyBorder="1" applyAlignment="1">
      <alignment vertical="top"/>
    </xf>
    <xf numFmtId="0" fontId="23" fillId="2" borderId="5" xfId="0" applyFont="1" applyFill="1" applyBorder="1" applyAlignment="1">
      <alignment horizontal="left" vertical="top" wrapText="1" indent="1"/>
    </xf>
    <xf numFmtId="0" fontId="23" fillId="2" borderId="6" xfId="0" applyFont="1" applyFill="1" applyBorder="1" applyAlignment="1">
      <alignment horizontal="left" vertical="top" wrapText="1" indent="1"/>
    </xf>
    <xf numFmtId="0" fontId="5" fillId="2" borderId="57" xfId="0" applyFont="1" applyFill="1" applyBorder="1" applyAlignment="1">
      <alignment vertical="top"/>
    </xf>
    <xf numFmtId="0" fontId="5" fillId="2" borderId="58" xfId="0" applyFont="1" applyFill="1" applyBorder="1" applyAlignment="1">
      <alignment vertical="top"/>
    </xf>
    <xf numFmtId="0" fontId="23" fillId="2" borderId="56" xfId="0" applyFont="1" applyFill="1" applyBorder="1" applyAlignment="1">
      <alignment horizontal="left" vertical="top" indent="1"/>
    </xf>
    <xf numFmtId="9" fontId="2" fillId="2" borderId="5" xfId="1" applyFont="1" applyFill="1" applyBorder="1" applyAlignment="1" applyProtection="1">
      <alignment horizontal="right" vertical="top" indent="1"/>
    </xf>
    <xf numFmtId="0" fontId="6" fillId="4" borderId="0" xfId="0" applyFont="1" applyFill="1" applyAlignment="1">
      <alignment horizontal="right" wrapText="1"/>
    </xf>
    <xf numFmtId="0" fontId="6" fillId="4" borderId="0" xfId="0" applyFont="1" applyFill="1" applyAlignment="1">
      <alignment wrapText="1"/>
    </xf>
    <xf numFmtId="0" fontId="2" fillId="5" borderId="6" xfId="0" applyFont="1" applyFill="1" applyBorder="1" applyAlignment="1">
      <alignment vertical="top"/>
    </xf>
    <xf numFmtId="0" fontId="2" fillId="5" borderId="8" xfId="0" applyFont="1" applyFill="1" applyBorder="1" applyAlignment="1">
      <alignment vertical="top"/>
    </xf>
    <xf numFmtId="0" fontId="5" fillId="3" borderId="0" xfId="0" applyFont="1" applyFill="1" applyAlignment="1">
      <alignment horizontal="left"/>
    </xf>
    <xf numFmtId="0" fontId="5" fillId="7" borderId="1" xfId="0" applyFont="1" applyFill="1" applyBorder="1" applyAlignment="1">
      <alignment horizontal="left" vertical="top" indent="1"/>
    </xf>
    <xf numFmtId="170" fontId="5" fillId="7" borderId="1" xfId="0" applyNumberFormat="1" applyFont="1" applyFill="1" applyBorder="1" applyAlignment="1">
      <alignment horizontal="left" vertical="top" indent="1"/>
    </xf>
    <xf numFmtId="0" fontId="5" fillId="5" borderId="1" xfId="0" applyFont="1" applyFill="1" applyBorder="1" applyAlignment="1">
      <alignment horizontal="left" vertical="top" wrapText="1" indent="1"/>
    </xf>
    <xf numFmtId="0" fontId="16" fillId="7" borderId="1" xfId="0" applyFont="1" applyFill="1" applyBorder="1" applyAlignment="1">
      <alignment horizontal="left" vertical="top" wrapText="1" indent="1"/>
    </xf>
    <xf numFmtId="0" fontId="16" fillId="7" borderId="1" xfId="0" applyFont="1" applyFill="1" applyBorder="1" applyAlignment="1">
      <alignment horizontal="left" vertical="top" wrapText="1"/>
    </xf>
    <xf numFmtId="0" fontId="16" fillId="7" borderId="1" xfId="0" applyFont="1" applyFill="1" applyBorder="1" applyAlignment="1">
      <alignment horizontal="left" vertical="top" indent="1"/>
    </xf>
    <xf numFmtId="0" fontId="5" fillId="7" borderId="63" xfId="0" applyFont="1" applyFill="1" applyBorder="1" applyAlignment="1">
      <alignment horizontal="left" vertical="top" indent="1"/>
    </xf>
    <xf numFmtId="0" fontId="5" fillId="7" borderId="64" xfId="0" applyFont="1" applyFill="1" applyBorder="1" applyAlignment="1">
      <alignment horizontal="left" vertical="top" indent="1"/>
    </xf>
    <xf numFmtId="0" fontId="5" fillId="7" borderId="65" xfId="0" applyFont="1" applyFill="1" applyBorder="1" applyAlignment="1">
      <alignment horizontal="left" vertical="top" indent="1"/>
    </xf>
    <xf numFmtId="0" fontId="29" fillId="3" borderId="0" xfId="0" applyFont="1" applyFill="1" applyAlignment="1">
      <alignment horizontal="right" vertical="center" indent="1"/>
    </xf>
    <xf numFmtId="0" fontId="29" fillId="3" borderId="0" xfId="0" applyFont="1" applyFill="1" applyAlignment="1">
      <alignment vertical="center"/>
    </xf>
    <xf numFmtId="0" fontId="16" fillId="3" borderId="17" xfId="0" applyFont="1" applyFill="1" applyBorder="1" applyAlignment="1">
      <alignment horizontal="right" vertical="center" wrapText="1" indent="1"/>
    </xf>
    <xf numFmtId="0" fontId="16" fillId="3" borderId="9" xfId="0" applyFont="1" applyFill="1" applyBorder="1" applyAlignment="1">
      <alignment horizontal="center" vertical="center" wrapText="1"/>
    </xf>
    <xf numFmtId="0" fontId="16" fillId="3" borderId="67" xfId="0" applyFont="1" applyFill="1" applyBorder="1" applyAlignment="1">
      <alignment horizontal="right" wrapText="1" indent="1"/>
    </xf>
    <xf numFmtId="1" fontId="16" fillId="3" borderId="67" xfId="0" applyNumberFormat="1" applyFont="1" applyFill="1" applyBorder="1" applyAlignment="1">
      <alignment horizontal="right" wrapText="1" indent="1"/>
    </xf>
    <xf numFmtId="0" fontId="16" fillId="3" borderId="68" xfId="0" applyFont="1" applyFill="1" applyBorder="1" applyAlignment="1">
      <alignment horizontal="right" wrapText="1" indent="1"/>
    </xf>
    <xf numFmtId="1" fontId="30" fillId="8" borderId="69" xfId="2" applyNumberFormat="1" applyFont="1" applyFill="1" applyBorder="1" applyAlignment="1">
      <alignment horizontal="right" wrapText="1" indent="1"/>
    </xf>
    <xf numFmtId="0" fontId="16" fillId="3" borderId="18" xfId="0" applyFont="1" applyFill="1" applyBorder="1" applyAlignment="1">
      <alignment horizontal="right" vertical="center" wrapText="1" indent="1"/>
    </xf>
    <xf numFmtId="0" fontId="16" fillId="3" borderId="0" xfId="0" applyFont="1" applyFill="1" applyAlignment="1">
      <alignment horizontal="right" wrapText="1" indent="1"/>
    </xf>
    <xf numFmtId="167" fontId="30" fillId="8" borderId="70" xfId="2" applyNumberFormat="1" applyFont="1" applyFill="1" applyBorder="1" applyAlignment="1">
      <alignment horizontal="right" wrapText="1" indent="1"/>
    </xf>
    <xf numFmtId="0" fontId="16" fillId="3" borderId="71" xfId="0" applyFont="1" applyFill="1" applyBorder="1" applyAlignment="1">
      <alignment horizontal="right" vertical="center" wrapText="1" indent="1"/>
    </xf>
    <xf numFmtId="167" fontId="23" fillId="0" borderId="72" xfId="2" applyNumberFormat="1" applyFont="1" applyFill="1" applyBorder="1" applyAlignment="1">
      <alignment horizontal="right" vertical="center" wrapText="1" indent="1"/>
    </xf>
    <xf numFmtId="0" fontId="16" fillId="3" borderId="73" xfId="0" applyFont="1" applyFill="1" applyBorder="1" applyAlignment="1">
      <alignment horizontal="right" vertical="center" wrapText="1" indent="1"/>
    </xf>
    <xf numFmtId="167" fontId="23" fillId="0" borderId="74" xfId="2" applyNumberFormat="1" applyFont="1" applyFill="1" applyBorder="1" applyAlignment="1">
      <alignment horizontal="right" vertical="center" wrapText="1" indent="1"/>
    </xf>
    <xf numFmtId="0" fontId="16" fillId="3" borderId="0" xfId="0" applyFont="1" applyFill="1" applyAlignment="1">
      <alignment horizontal="right" vertical="center" wrapText="1" indent="4"/>
    </xf>
    <xf numFmtId="167" fontId="23" fillId="0" borderId="75" xfId="2" applyNumberFormat="1" applyFont="1" applyFill="1" applyBorder="1" applyAlignment="1">
      <alignment horizontal="right" vertical="center" wrapText="1" indent="1"/>
    </xf>
    <xf numFmtId="167" fontId="23" fillId="0" borderId="76" xfId="2" applyNumberFormat="1" applyFont="1" applyFill="1" applyBorder="1" applyAlignment="1">
      <alignment horizontal="right" vertical="center" wrapText="1" indent="1"/>
    </xf>
    <xf numFmtId="0" fontId="0" fillId="3" borderId="18" xfId="0" applyFill="1" applyBorder="1" applyAlignment="1">
      <alignment horizontal="right" vertical="center" wrapText="1" indent="1"/>
    </xf>
    <xf numFmtId="167" fontId="16" fillId="8" borderId="70" xfId="2" applyNumberFormat="1" applyFont="1" applyFill="1" applyBorder="1" applyAlignment="1">
      <alignment horizontal="right" vertical="center" wrapText="1" indent="1"/>
    </xf>
    <xf numFmtId="0" fontId="0" fillId="3" borderId="66" xfId="0" applyFill="1" applyBorder="1" applyAlignment="1">
      <alignment horizontal="right" vertical="center" wrapText="1" indent="1"/>
    </xf>
    <xf numFmtId="0" fontId="16" fillId="3" borderId="77" xfId="0" applyFont="1" applyFill="1" applyBorder="1" applyAlignment="1">
      <alignment horizontal="right" vertical="center" wrapText="1" indent="1"/>
    </xf>
    <xf numFmtId="167" fontId="23" fillId="0" borderId="78" xfId="2" applyNumberFormat="1" applyFont="1" applyFill="1" applyBorder="1" applyAlignment="1">
      <alignment horizontal="right" vertical="center" wrapText="1" indent="1"/>
    </xf>
    <xf numFmtId="0" fontId="30" fillId="3" borderId="20" xfId="0" applyFont="1" applyFill="1" applyBorder="1" applyAlignment="1">
      <alignment horizontal="right" vertical="center" wrapText="1" indent="1"/>
    </xf>
    <xf numFmtId="1" fontId="20" fillId="0" borderId="20" xfId="0" applyNumberFormat="1" applyFont="1" applyBorder="1" applyAlignment="1">
      <alignment horizontal="right" vertical="center" wrapText="1" indent="1"/>
    </xf>
    <xf numFmtId="0" fontId="4" fillId="0" borderId="20" xfId="0" applyFont="1" applyBorder="1"/>
    <xf numFmtId="1" fontId="20" fillId="0" borderId="20" xfId="0" applyNumberFormat="1" applyFont="1" applyBorder="1" applyAlignment="1">
      <alignment horizontal="right" indent="1"/>
    </xf>
    <xf numFmtId="0" fontId="30" fillId="3" borderId="0" xfId="0" applyFont="1" applyFill="1" applyAlignment="1">
      <alignment horizontal="right" vertical="center" wrapText="1" indent="1"/>
    </xf>
    <xf numFmtId="1" fontId="30" fillId="3" borderId="0" xfId="0" applyNumberFormat="1" applyFont="1" applyFill="1" applyAlignment="1">
      <alignment horizontal="right" vertical="center" wrapText="1" indent="1"/>
    </xf>
    <xf numFmtId="1" fontId="4" fillId="3" borderId="0" xfId="0" applyNumberFormat="1" applyFont="1" applyFill="1" applyAlignment="1">
      <alignment horizontal="right" indent="1"/>
    </xf>
    <xf numFmtId="9" fontId="16" fillId="3" borderId="79" xfId="1" applyFont="1" applyFill="1" applyBorder="1" applyAlignment="1">
      <alignment horizontal="right" vertical="center" indent="1"/>
    </xf>
    <xf numFmtId="0" fontId="16" fillId="3" borderId="80" xfId="0" applyFont="1" applyFill="1" applyBorder="1" applyAlignment="1">
      <alignment horizontal="left" vertical="center" indent="1"/>
    </xf>
    <xf numFmtId="10" fontId="5" fillId="8" borderId="76" xfId="1" applyNumberFormat="1" applyFont="1" applyFill="1" applyBorder="1" applyAlignment="1">
      <alignment horizontal="right" vertical="center" indent="1"/>
    </xf>
    <xf numFmtId="0" fontId="31" fillId="3" borderId="81" xfId="4" applyFont="1" applyFill="1" applyBorder="1" applyAlignment="1">
      <alignment horizontal="left" vertical="center" indent="1"/>
    </xf>
    <xf numFmtId="1" fontId="5" fillId="3" borderId="76" xfId="0" applyNumberFormat="1" applyFont="1" applyFill="1" applyBorder="1" applyAlignment="1">
      <alignment horizontal="right" vertical="center" indent="1"/>
    </xf>
    <xf numFmtId="0" fontId="16" fillId="3" borderId="81" xfId="0" applyFont="1" applyFill="1" applyBorder="1" applyAlignment="1">
      <alignment horizontal="left" vertical="center" indent="1"/>
    </xf>
    <xf numFmtId="0" fontId="0" fillId="3" borderId="0" xfId="0" applyFill="1" applyAlignment="1">
      <alignment horizontal="right" indent="1"/>
    </xf>
    <xf numFmtId="166" fontId="5" fillId="8" borderId="82" xfId="0" applyNumberFormat="1" applyFont="1" applyFill="1" applyBorder="1" applyAlignment="1">
      <alignment horizontal="right" vertical="center" indent="1"/>
    </xf>
    <xf numFmtId="0" fontId="16" fillId="3" borderId="83" xfId="0" applyFont="1" applyFill="1" applyBorder="1" applyAlignment="1">
      <alignment horizontal="left" vertical="center" indent="1"/>
    </xf>
    <xf numFmtId="0" fontId="32" fillId="3" borderId="0" xfId="0" applyFont="1" applyFill="1" applyAlignment="1">
      <alignment horizontal="left" vertical="center" indent="1"/>
    </xf>
    <xf numFmtId="167" fontId="16" fillId="3" borderId="79" xfId="2" applyNumberFormat="1" applyFont="1" applyFill="1" applyBorder="1" applyAlignment="1">
      <alignment horizontal="right" vertical="center" indent="1"/>
    </xf>
    <xf numFmtId="0" fontId="5" fillId="3" borderId="11" xfId="0" applyFont="1" applyFill="1" applyBorder="1" applyAlignment="1">
      <alignment horizontal="left" indent="1"/>
    </xf>
    <xf numFmtId="167" fontId="5" fillId="3" borderId="76" xfId="0" applyNumberFormat="1" applyFont="1" applyFill="1" applyBorder="1" applyAlignment="1">
      <alignment horizontal="right" vertical="center" indent="1"/>
    </xf>
    <xf numFmtId="0" fontId="5" fillId="3" borderId="13" xfId="0" applyFont="1" applyFill="1" applyBorder="1" applyAlignment="1">
      <alignment horizontal="left" indent="1"/>
    </xf>
    <xf numFmtId="167" fontId="5" fillId="3" borderId="82" xfId="2" applyNumberFormat="1" applyFont="1" applyFill="1" applyBorder="1" applyAlignment="1">
      <alignment horizontal="right" vertical="center" indent="1"/>
    </xf>
    <xf numFmtId="0" fontId="5" fillId="3" borderId="16" xfId="0" applyFont="1" applyFill="1" applyBorder="1" applyAlignment="1">
      <alignment horizontal="left" indent="1"/>
    </xf>
    <xf numFmtId="167" fontId="5" fillId="3" borderId="0" xfId="2" applyNumberFormat="1" applyFont="1" applyFill="1" applyBorder="1" applyAlignment="1">
      <alignment horizontal="right" vertical="center" indent="1"/>
    </xf>
    <xf numFmtId="0" fontId="15" fillId="3" borderId="0" xfId="0" applyFont="1" applyFill="1" applyAlignment="1">
      <alignment horizontal="left" indent="1"/>
    </xf>
    <xf numFmtId="0" fontId="0" fillId="3" borderId="0" xfId="0" applyFill="1"/>
    <xf numFmtId="0" fontId="33" fillId="9" borderId="0" xfId="0" applyFont="1" applyFill="1" applyAlignment="1">
      <alignment horizontal="left" indent="1"/>
    </xf>
    <xf numFmtId="0" fontId="0" fillId="9" borderId="0" xfId="0" applyFill="1"/>
    <xf numFmtId="0" fontId="0" fillId="9" borderId="0" xfId="0" applyFill="1" applyAlignment="1">
      <alignment horizontal="right" indent="1"/>
    </xf>
    <xf numFmtId="0" fontId="5" fillId="3" borderId="0" xfId="0" applyFont="1" applyFill="1" applyAlignment="1">
      <alignment horizontal="right" indent="1"/>
    </xf>
    <xf numFmtId="0" fontId="5" fillId="3" borderId="67" xfId="0" applyFont="1" applyFill="1" applyBorder="1" applyAlignment="1">
      <alignment horizontal="right" vertical="center" indent="1"/>
    </xf>
    <xf numFmtId="167" fontId="16" fillId="8" borderId="69" xfId="2" applyNumberFormat="1" applyFont="1" applyFill="1" applyBorder="1" applyAlignment="1">
      <alignment horizontal="right" vertical="center" wrapText="1" indent="1"/>
    </xf>
    <xf numFmtId="0" fontId="5" fillId="3" borderId="18" xfId="0" applyFont="1" applyFill="1" applyBorder="1" applyAlignment="1">
      <alignment horizontal="right" vertical="center" indent="1"/>
    </xf>
    <xf numFmtId="167" fontId="23" fillId="0" borderId="70" xfId="2" applyNumberFormat="1" applyFont="1" applyFill="1" applyBorder="1" applyAlignment="1">
      <alignment horizontal="right" vertical="center" wrapText="1" indent="1"/>
    </xf>
    <xf numFmtId="0" fontId="5" fillId="3" borderId="66" xfId="0" applyFont="1" applyFill="1" applyBorder="1" applyAlignment="1">
      <alignment horizontal="right" vertical="center" indent="1"/>
    </xf>
    <xf numFmtId="167" fontId="20" fillId="0" borderId="88" xfId="0" applyNumberFormat="1" applyFont="1" applyBorder="1" applyAlignment="1">
      <alignment horizontal="right" vertical="center" indent="1"/>
    </xf>
    <xf numFmtId="0" fontId="16" fillId="8" borderId="69" xfId="2" applyNumberFormat="1" applyFont="1" applyFill="1" applyBorder="1" applyAlignment="1">
      <alignment horizontal="right" vertical="center" wrapText="1" indent="1"/>
    </xf>
    <xf numFmtId="0" fontId="5" fillId="5" borderId="6" xfId="0" applyFont="1" applyFill="1" applyBorder="1" applyAlignment="1">
      <alignment horizontal="left" vertical="top"/>
    </xf>
    <xf numFmtId="0" fontId="5" fillId="5" borderId="7" xfId="0" applyFont="1" applyFill="1" applyBorder="1" applyAlignment="1">
      <alignment horizontal="left" vertical="top"/>
    </xf>
    <xf numFmtId="0" fontId="5" fillId="5" borderId="8" xfId="0" applyFont="1" applyFill="1" applyBorder="1" applyAlignment="1">
      <alignment horizontal="left" vertical="top"/>
    </xf>
    <xf numFmtId="0" fontId="2" fillId="5" borderId="6" xfId="0" applyFont="1" applyFill="1" applyBorder="1" applyAlignment="1">
      <alignment horizontal="left" vertical="top"/>
    </xf>
    <xf numFmtId="0" fontId="2" fillId="5" borderId="7" xfId="0" applyFont="1" applyFill="1" applyBorder="1" applyAlignment="1">
      <alignment horizontal="left" vertical="top"/>
    </xf>
    <xf numFmtId="0" fontId="2" fillId="5" borderId="8" xfId="0" applyFont="1" applyFill="1" applyBorder="1" applyAlignment="1">
      <alignment horizontal="left" vertical="top"/>
    </xf>
    <xf numFmtId="0" fontId="2" fillId="3" borderId="0" xfId="0" applyFont="1" applyFill="1" applyAlignment="1">
      <alignment horizontal="right" vertical="top"/>
    </xf>
    <xf numFmtId="0" fontId="2" fillId="5" borderId="21" xfId="0" applyFont="1" applyFill="1" applyBorder="1" applyAlignment="1">
      <alignment horizontal="left" vertical="top"/>
    </xf>
    <xf numFmtId="0" fontId="2" fillId="5" borderId="22" xfId="0" applyFont="1" applyFill="1" applyBorder="1" applyAlignment="1">
      <alignment horizontal="left" vertical="top"/>
    </xf>
    <xf numFmtId="0" fontId="2" fillId="5" borderId="23" xfId="0" applyFont="1" applyFill="1" applyBorder="1" applyAlignment="1">
      <alignment horizontal="left" vertical="top"/>
    </xf>
    <xf numFmtId="0" fontId="2" fillId="5" borderId="24" xfId="0" applyFont="1" applyFill="1" applyBorder="1" applyAlignment="1">
      <alignment horizontal="left" vertical="top"/>
    </xf>
    <xf numFmtId="0" fontId="2" fillId="5" borderId="25" xfId="0" applyFont="1" applyFill="1" applyBorder="1" applyAlignment="1">
      <alignment horizontal="left" vertical="top"/>
    </xf>
    <xf numFmtId="0" fontId="2" fillId="5" borderId="26" xfId="0" applyFont="1" applyFill="1" applyBorder="1" applyAlignment="1">
      <alignment horizontal="left" vertical="top"/>
    </xf>
    <xf numFmtId="0" fontId="2" fillId="5" borderId="27" xfId="0" applyFont="1" applyFill="1" applyBorder="1" applyAlignment="1">
      <alignment horizontal="left" vertical="top"/>
    </xf>
    <xf numFmtId="0" fontId="2" fillId="5" borderId="28" xfId="0" applyFont="1" applyFill="1" applyBorder="1" applyAlignment="1">
      <alignment horizontal="left" vertical="top"/>
    </xf>
    <xf numFmtId="0" fontId="2" fillId="5" borderId="29" xfId="0" applyFont="1" applyFill="1" applyBorder="1" applyAlignment="1">
      <alignment horizontal="left" vertical="top"/>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0" xfId="0" applyFont="1" applyFill="1" applyAlignment="1">
      <alignment horizontal="left" vertical="top" wrapText="1"/>
    </xf>
    <xf numFmtId="0" fontId="2" fillId="5" borderId="13" xfId="0" applyFont="1" applyFill="1" applyBorder="1" applyAlignment="1">
      <alignment horizontal="left" vertical="top" wrapText="1"/>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6" xfId="0" applyFont="1" applyFill="1" applyBorder="1" applyAlignment="1">
      <alignment horizontal="left" vertical="top" wrapText="1"/>
    </xf>
    <xf numFmtId="0" fontId="7" fillId="3" borderId="0" xfId="0" applyFont="1" applyFill="1" applyAlignment="1">
      <alignment horizontal="left" vertical="top" wrapText="1"/>
    </xf>
    <xf numFmtId="0" fontId="5" fillId="3" borderId="0" xfId="0" applyFont="1" applyFill="1" applyAlignment="1">
      <alignment horizontal="center" vertical="top"/>
    </xf>
    <xf numFmtId="0" fontId="4" fillId="6" borderId="0" xfId="0" applyFont="1" applyFill="1" applyAlignment="1">
      <alignment horizontal="left" vertical="top"/>
    </xf>
    <xf numFmtId="0" fontId="16" fillId="5" borderId="9" xfId="0" applyFont="1" applyFill="1" applyBorder="1" applyAlignment="1">
      <alignment horizontal="left" vertical="top" wrapText="1"/>
    </xf>
    <xf numFmtId="0" fontId="16" fillId="5" borderId="12" xfId="0" applyFont="1" applyFill="1" applyBorder="1" applyAlignment="1">
      <alignment horizontal="left" vertical="top" wrapText="1"/>
    </xf>
    <xf numFmtId="0" fontId="4" fillId="3" borderId="0" xfId="0" applyFont="1" applyFill="1" applyAlignment="1">
      <alignment horizontal="center" vertical="top"/>
    </xf>
    <xf numFmtId="0" fontId="20" fillId="6" borderId="0" xfId="0" applyFont="1" applyFill="1" applyAlignment="1">
      <alignment horizontal="left" vertical="top"/>
    </xf>
    <xf numFmtId="0" fontId="2" fillId="3" borderId="0" xfId="0" applyFont="1" applyFill="1" applyAlignment="1">
      <alignment horizontal="center" vertical="top"/>
    </xf>
    <xf numFmtId="0" fontId="2" fillId="3" borderId="0" xfId="0" applyFont="1" applyFill="1" applyAlignment="1">
      <alignment horizontal="left" vertical="top" wrapText="1"/>
    </xf>
    <xf numFmtId="0" fontId="2" fillId="5" borderId="55" xfId="0" applyFont="1" applyFill="1" applyBorder="1" applyAlignment="1">
      <alignment horizontal="left"/>
    </xf>
    <xf numFmtId="0" fontId="12" fillId="5" borderId="55" xfId="4" applyFill="1" applyBorder="1" applyAlignment="1" applyProtection="1">
      <alignment horizontal="left"/>
    </xf>
    <xf numFmtId="0" fontId="9" fillId="4" borderId="0" xfId="0" applyFont="1" applyFill="1" applyAlignment="1">
      <alignment horizontal="center"/>
    </xf>
    <xf numFmtId="0" fontId="5" fillId="3" borderId="0" xfId="0" applyFont="1" applyFill="1" applyAlignment="1">
      <alignment horizontal="center"/>
    </xf>
    <xf numFmtId="0" fontId="4" fillId="3" borderId="0" xfId="0" applyFont="1" applyFill="1" applyAlignment="1">
      <alignment horizontal="center" vertical="center"/>
    </xf>
    <xf numFmtId="0" fontId="2" fillId="5" borderId="56" xfId="0" applyFont="1" applyFill="1" applyBorder="1" applyAlignment="1">
      <alignment horizontal="left"/>
    </xf>
    <xf numFmtId="0" fontId="2" fillId="5" borderId="57" xfId="0" applyFont="1" applyFill="1" applyBorder="1" applyAlignment="1">
      <alignment horizontal="left"/>
    </xf>
    <xf numFmtId="0" fontId="2" fillId="5" borderId="58" xfId="0" applyFont="1" applyFill="1" applyBorder="1" applyAlignment="1">
      <alignment horizontal="left"/>
    </xf>
    <xf numFmtId="0" fontId="2" fillId="5" borderId="59" xfId="0" applyFont="1" applyFill="1" applyBorder="1" applyAlignment="1">
      <alignment horizontal="left"/>
    </xf>
    <xf numFmtId="0" fontId="2" fillId="5" borderId="60" xfId="0" applyFont="1" applyFill="1" applyBorder="1" applyAlignment="1">
      <alignment horizontal="left"/>
    </xf>
    <xf numFmtId="0" fontId="2" fillId="5" borderId="61" xfId="0" applyFont="1" applyFill="1" applyBorder="1" applyAlignment="1">
      <alignment horizontal="left"/>
    </xf>
    <xf numFmtId="0" fontId="2" fillId="5" borderId="43" xfId="0" applyFont="1" applyFill="1" applyBorder="1" applyAlignment="1">
      <alignment horizontal="left"/>
    </xf>
    <xf numFmtId="0" fontId="2" fillId="5" borderId="44" xfId="0" applyFont="1" applyFill="1" applyBorder="1" applyAlignment="1">
      <alignment horizontal="left"/>
    </xf>
    <xf numFmtId="0" fontId="2" fillId="5" borderId="48" xfId="0" applyFont="1" applyFill="1" applyBorder="1" applyAlignment="1">
      <alignment horizontal="left"/>
    </xf>
    <xf numFmtId="0" fontId="17" fillId="3" borderId="17" xfId="0" applyFont="1" applyFill="1" applyBorder="1" applyAlignment="1">
      <alignment horizontal="right" vertical="top" wrapText="1" indent="1"/>
    </xf>
    <xf numFmtId="0" fontId="17" fillId="3" borderId="18" xfId="0" applyFont="1" applyFill="1" applyBorder="1" applyAlignment="1">
      <alignment horizontal="right" vertical="top" wrapText="1" indent="1"/>
    </xf>
    <xf numFmtId="0" fontId="17" fillId="3" borderId="17" xfId="0" applyFont="1" applyFill="1" applyBorder="1" applyAlignment="1">
      <alignment horizontal="center" vertical="top" wrapText="1"/>
    </xf>
    <xf numFmtId="0" fontId="17" fillId="3" borderId="19" xfId="0" applyFont="1" applyFill="1" applyBorder="1" applyAlignment="1">
      <alignment horizontal="center" vertical="top" wrapText="1"/>
    </xf>
    <xf numFmtId="168" fontId="19" fillId="2" borderId="19" xfId="0" applyNumberFormat="1" applyFont="1" applyFill="1" applyBorder="1" applyAlignment="1">
      <alignment horizontal="center" vertical="top"/>
    </xf>
    <xf numFmtId="168" fontId="19" fillId="2" borderId="14" xfId="0" applyNumberFormat="1" applyFont="1" applyFill="1" applyBorder="1" applyAlignment="1">
      <alignment horizontal="center" vertical="top"/>
    </xf>
    <xf numFmtId="0" fontId="4" fillId="3" borderId="17" xfId="0" applyFont="1" applyFill="1" applyBorder="1" applyAlignment="1">
      <alignment horizontal="center" vertical="top"/>
    </xf>
    <xf numFmtId="0" fontId="4" fillId="3" borderId="18" xfId="0" applyFont="1" applyFill="1" applyBorder="1" applyAlignment="1">
      <alignment horizontal="center" vertical="top"/>
    </xf>
    <xf numFmtId="0" fontId="4" fillId="3" borderId="19" xfId="0" applyFont="1" applyFill="1" applyBorder="1" applyAlignment="1">
      <alignment horizontal="center" vertical="top"/>
    </xf>
    <xf numFmtId="9" fontId="19" fillId="2" borderId="17" xfId="0" applyNumberFormat="1" applyFont="1" applyFill="1" applyBorder="1" applyAlignment="1">
      <alignment horizontal="center" vertical="top" wrapText="1"/>
    </xf>
    <xf numFmtId="9" fontId="19" fillId="2" borderId="9" xfId="0" applyNumberFormat="1" applyFont="1" applyFill="1" applyBorder="1" applyAlignment="1">
      <alignment horizontal="center" vertical="top" wrapText="1"/>
    </xf>
    <xf numFmtId="9" fontId="19" fillId="2" borderId="31" xfId="0" applyNumberFormat="1" applyFont="1" applyFill="1" applyBorder="1" applyAlignment="1">
      <alignment horizontal="center" vertical="top" wrapText="1"/>
    </xf>
    <xf numFmtId="168" fontId="19" fillId="2" borderId="52" xfId="0" applyNumberFormat="1" applyFont="1" applyFill="1" applyBorder="1" applyAlignment="1">
      <alignment horizontal="center" vertical="top"/>
    </xf>
    <xf numFmtId="0" fontId="6" fillId="4" borderId="0" xfId="0" applyFont="1" applyFill="1" applyAlignment="1">
      <alignment horizontal="right" vertical="top"/>
    </xf>
    <xf numFmtId="167" fontId="2" fillId="5" borderId="6" xfId="2" applyNumberFormat="1" applyFont="1" applyFill="1" applyBorder="1" applyAlignment="1" applyProtection="1">
      <alignment horizontal="left" vertical="top"/>
    </xf>
    <xf numFmtId="167" fontId="2" fillId="5" borderId="7" xfId="2" applyNumberFormat="1" applyFont="1" applyFill="1" applyBorder="1" applyAlignment="1" applyProtection="1">
      <alignment horizontal="left" vertical="top"/>
    </xf>
    <xf numFmtId="167" fontId="2" fillId="5" borderId="8" xfId="2" applyNumberFormat="1" applyFont="1" applyFill="1" applyBorder="1" applyAlignment="1" applyProtection="1">
      <alignment horizontal="left" vertical="top"/>
    </xf>
    <xf numFmtId="0" fontId="2" fillId="5" borderId="6" xfId="0" applyFont="1" applyFill="1" applyBorder="1" applyAlignment="1">
      <alignment horizontal="left" vertical="top" indent="1"/>
    </xf>
    <xf numFmtId="0" fontId="2" fillId="5" borderId="8" xfId="0" applyFont="1" applyFill="1" applyBorder="1" applyAlignment="1">
      <alignment horizontal="left" vertical="top" indent="1"/>
    </xf>
    <xf numFmtId="0" fontId="2" fillId="5" borderId="16" xfId="0" applyFont="1" applyFill="1" applyBorder="1" applyAlignment="1">
      <alignment horizontal="left" vertical="top" indent="1"/>
    </xf>
    <xf numFmtId="0" fontId="10" fillId="4" borderId="0" xfId="0" applyFont="1" applyFill="1" applyAlignment="1">
      <alignment horizontal="right" indent="1"/>
    </xf>
    <xf numFmtId="0" fontId="10" fillId="4" borderId="0" xfId="0" applyFont="1" applyFill="1" applyAlignment="1">
      <alignment horizontal="right" indent="2"/>
    </xf>
    <xf numFmtId="0" fontId="17" fillId="6" borderId="0" xfId="0" applyFont="1" applyFill="1" applyAlignment="1">
      <alignment horizontal="left" vertical="top"/>
    </xf>
    <xf numFmtId="0" fontId="18" fillId="5" borderId="6" xfId="0" applyFont="1" applyFill="1" applyBorder="1" applyAlignment="1">
      <alignment horizontal="left" vertical="top" indent="1"/>
    </xf>
    <xf numFmtId="0" fontId="18" fillId="5" borderId="7" xfId="0" applyFont="1" applyFill="1" applyBorder="1" applyAlignment="1">
      <alignment horizontal="left" vertical="top" indent="1"/>
    </xf>
    <xf numFmtId="0" fontId="18" fillId="5" borderId="8" xfId="0" applyFont="1" applyFill="1" applyBorder="1" applyAlignment="1">
      <alignment horizontal="left" vertical="top" indent="1"/>
    </xf>
    <xf numFmtId="0" fontId="18" fillId="5" borderId="6" xfId="0" applyFont="1" applyFill="1" applyBorder="1" applyAlignment="1">
      <alignment horizontal="left"/>
    </xf>
    <xf numFmtId="0" fontId="18" fillId="5" borderId="8" xfId="0" applyFont="1" applyFill="1" applyBorder="1" applyAlignment="1">
      <alignment horizontal="left"/>
    </xf>
    <xf numFmtId="0" fontId="6" fillId="4" borderId="0" xfId="0" applyFont="1" applyFill="1" applyAlignment="1">
      <alignment horizontal="right" wrapText="1"/>
    </xf>
    <xf numFmtId="0" fontId="11" fillId="3" borderId="0" xfId="0" applyFont="1" applyFill="1" applyAlignment="1">
      <alignment horizontal="center" vertical="top"/>
    </xf>
    <xf numFmtId="0" fontId="5" fillId="3" borderId="0" xfId="0" applyFont="1" applyFill="1" applyAlignment="1">
      <alignment horizontal="right"/>
    </xf>
    <xf numFmtId="0" fontId="5" fillId="3" borderId="13" xfId="0" applyFont="1" applyFill="1" applyBorder="1" applyAlignment="1">
      <alignment horizontal="right"/>
    </xf>
    <xf numFmtId="0" fontId="16" fillId="3" borderId="17" xfId="0" applyFont="1" applyFill="1" applyBorder="1" applyAlignment="1">
      <alignment horizontal="center" vertical="center" wrapText="1"/>
    </xf>
    <xf numFmtId="0" fontId="16" fillId="3" borderId="66" xfId="0" applyFont="1" applyFill="1" applyBorder="1" applyAlignment="1">
      <alignment horizontal="center" vertical="center" wrapText="1"/>
    </xf>
    <xf numFmtId="0" fontId="4" fillId="3" borderId="86" xfId="0" applyFont="1" applyFill="1" applyBorder="1" applyAlignment="1">
      <alignment horizontal="right" vertical="center" wrapText="1" indent="1"/>
    </xf>
    <xf numFmtId="0" fontId="4" fillId="3" borderId="87" xfId="0" applyFont="1" applyFill="1" applyBorder="1" applyAlignment="1">
      <alignment horizontal="right" vertical="center" wrapText="1" indent="1"/>
    </xf>
    <xf numFmtId="0" fontId="5" fillId="3" borderId="84" xfId="0" applyFont="1" applyFill="1" applyBorder="1" applyAlignment="1">
      <alignment horizontal="right" vertical="center" wrapText="1" indent="1"/>
    </xf>
    <xf numFmtId="0" fontId="5" fillId="3" borderId="85" xfId="0" applyFont="1" applyFill="1" applyBorder="1" applyAlignment="1">
      <alignment horizontal="right" vertical="center" wrapText="1" indent="1"/>
    </xf>
    <xf numFmtId="0" fontId="5" fillId="3" borderId="14" xfId="0" applyFont="1" applyFill="1" applyBorder="1" applyAlignment="1">
      <alignment horizontal="right" vertical="center" wrapText="1" indent="1"/>
    </xf>
    <xf numFmtId="0" fontId="5" fillId="3" borderId="16" xfId="0" applyFont="1" applyFill="1" applyBorder="1" applyAlignment="1">
      <alignment horizontal="right" vertical="center" wrapText="1" indent="1"/>
    </xf>
    <xf numFmtId="0" fontId="5" fillId="7" borderId="63" xfId="0" applyFont="1" applyFill="1" applyBorder="1" applyAlignment="1">
      <alignment horizontal="left" vertical="top" indent="1"/>
    </xf>
    <xf numFmtId="0" fontId="5" fillId="7" borderId="64" xfId="0" applyFont="1" applyFill="1" applyBorder="1" applyAlignment="1">
      <alignment horizontal="left" vertical="top" indent="1"/>
    </xf>
    <xf numFmtId="0" fontId="5" fillId="7" borderId="65" xfId="0" applyFont="1" applyFill="1" applyBorder="1" applyAlignment="1">
      <alignment horizontal="left" vertical="top" indent="1"/>
    </xf>
    <xf numFmtId="0" fontId="5" fillId="7" borderId="1" xfId="0" applyFont="1" applyFill="1" applyBorder="1" applyAlignment="1">
      <alignment horizontal="left" vertical="top" indent="1"/>
    </xf>
    <xf numFmtId="0" fontId="23" fillId="2" borderId="12" xfId="0" applyFont="1" applyFill="1" applyBorder="1" applyAlignment="1">
      <alignment horizontal="center" vertical="top"/>
    </xf>
    <xf numFmtId="0" fontId="23" fillId="2" borderId="0" xfId="0" applyFont="1" applyFill="1" applyAlignment="1">
      <alignment horizontal="center" vertical="top"/>
    </xf>
    <xf numFmtId="0" fontId="23" fillId="2" borderId="62" xfId="0" applyFont="1" applyFill="1" applyBorder="1" applyAlignment="1">
      <alignment horizontal="center" vertical="top"/>
    </xf>
  </cellXfs>
  <cellStyles count="16">
    <cellStyle name="Comma" xfId="3" builtinId="3"/>
    <cellStyle name="Currency" xfId="2"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4" builtinId="8"/>
    <cellStyle name="Normal" xfId="0" builtinId="0"/>
    <cellStyle name="Percent" xfId="1" builtinId="5"/>
  </cellStyles>
  <dxfs count="0"/>
  <tableStyles count="0" defaultTableStyle="TableStyleMedium2" defaultPivotStyle="PivotStyleLight16"/>
  <colors>
    <mruColors>
      <color rgb="FFB51019"/>
      <color rgb="FFFEF0F1"/>
      <color rgb="FFFBD1D3"/>
      <color rgb="FFECF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869950</xdr:colOff>
          <xdr:row>21</xdr:row>
          <xdr:rowOff>12700</xdr:rowOff>
        </xdr:from>
        <xdr:to>
          <xdr:col>2</xdr:col>
          <xdr:colOff>76200</xdr:colOff>
          <xdr:row>22</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22</xdr:row>
          <xdr:rowOff>12700</xdr:rowOff>
        </xdr:from>
        <xdr:to>
          <xdr:col>2</xdr:col>
          <xdr:colOff>76200</xdr:colOff>
          <xdr:row>23</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15</xdr:row>
          <xdr:rowOff>12700</xdr:rowOff>
        </xdr:from>
        <xdr:to>
          <xdr:col>2</xdr:col>
          <xdr:colOff>76200</xdr:colOff>
          <xdr:row>16</xdr:row>
          <xdr:rowOff>38100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xdr:row>
          <xdr:rowOff>12700</xdr:rowOff>
        </xdr:from>
        <xdr:to>
          <xdr:col>2</xdr:col>
          <xdr:colOff>76200</xdr:colOff>
          <xdr:row>17</xdr:row>
          <xdr:rowOff>38100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xdr:row>
          <xdr:rowOff>12700</xdr:rowOff>
        </xdr:from>
        <xdr:to>
          <xdr:col>2</xdr:col>
          <xdr:colOff>76200</xdr:colOff>
          <xdr:row>18</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72</xdr:row>
          <xdr:rowOff>19050</xdr:rowOff>
        </xdr:from>
        <xdr:to>
          <xdr:col>2</xdr:col>
          <xdr:colOff>76200</xdr:colOff>
          <xdr:row>73</xdr:row>
          <xdr:rowOff>50800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73</xdr:row>
          <xdr:rowOff>12700</xdr:rowOff>
        </xdr:from>
        <xdr:to>
          <xdr:col>2</xdr:col>
          <xdr:colOff>76200</xdr:colOff>
          <xdr:row>74</xdr:row>
          <xdr:rowOff>38100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74</xdr:row>
          <xdr:rowOff>12700</xdr:rowOff>
        </xdr:from>
        <xdr:to>
          <xdr:col>2</xdr:col>
          <xdr:colOff>76200</xdr:colOff>
          <xdr:row>75</xdr:row>
          <xdr:rowOff>38100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75</xdr:row>
          <xdr:rowOff>12700</xdr:rowOff>
        </xdr:from>
        <xdr:to>
          <xdr:col>2</xdr:col>
          <xdr:colOff>76200</xdr:colOff>
          <xdr:row>76</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76</xdr:row>
          <xdr:rowOff>12700</xdr:rowOff>
        </xdr:from>
        <xdr:to>
          <xdr:col>2</xdr:col>
          <xdr:colOff>76200</xdr:colOff>
          <xdr:row>77</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77</xdr:row>
          <xdr:rowOff>12700</xdr:rowOff>
        </xdr:from>
        <xdr:to>
          <xdr:col>2</xdr:col>
          <xdr:colOff>76200</xdr:colOff>
          <xdr:row>78</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79</xdr:row>
          <xdr:rowOff>12700</xdr:rowOff>
        </xdr:from>
        <xdr:to>
          <xdr:col>2</xdr:col>
          <xdr:colOff>76200</xdr:colOff>
          <xdr:row>80</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78</xdr:row>
          <xdr:rowOff>12700</xdr:rowOff>
        </xdr:from>
        <xdr:to>
          <xdr:col>2</xdr:col>
          <xdr:colOff>76200</xdr:colOff>
          <xdr:row>79</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80</xdr:row>
          <xdr:rowOff>12700</xdr:rowOff>
        </xdr:from>
        <xdr:to>
          <xdr:col>2</xdr:col>
          <xdr:colOff>76200</xdr:colOff>
          <xdr:row>81</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81</xdr:row>
          <xdr:rowOff>12700</xdr:rowOff>
        </xdr:from>
        <xdr:to>
          <xdr:col>2</xdr:col>
          <xdr:colOff>76200</xdr:colOff>
          <xdr:row>82</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82</xdr:row>
          <xdr:rowOff>12700</xdr:rowOff>
        </xdr:from>
        <xdr:to>
          <xdr:col>2</xdr:col>
          <xdr:colOff>76200</xdr:colOff>
          <xdr:row>83</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95</xdr:row>
          <xdr:rowOff>12700</xdr:rowOff>
        </xdr:from>
        <xdr:to>
          <xdr:col>2</xdr:col>
          <xdr:colOff>76200</xdr:colOff>
          <xdr:row>96</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94</xdr:row>
          <xdr:rowOff>12700</xdr:rowOff>
        </xdr:from>
        <xdr:to>
          <xdr:col>2</xdr:col>
          <xdr:colOff>76200</xdr:colOff>
          <xdr:row>95</xdr:row>
          <xdr:rowOff>38100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99</xdr:row>
          <xdr:rowOff>12700</xdr:rowOff>
        </xdr:from>
        <xdr:to>
          <xdr:col>2</xdr:col>
          <xdr:colOff>76200</xdr:colOff>
          <xdr:row>100</xdr:row>
          <xdr:rowOff>38100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100</xdr:row>
          <xdr:rowOff>12700</xdr:rowOff>
        </xdr:from>
        <xdr:to>
          <xdr:col>2</xdr:col>
          <xdr:colOff>76200</xdr:colOff>
          <xdr:row>101</xdr:row>
          <xdr:rowOff>38100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101</xdr:row>
          <xdr:rowOff>12700</xdr:rowOff>
        </xdr:from>
        <xdr:to>
          <xdr:col>2</xdr:col>
          <xdr:colOff>76200</xdr:colOff>
          <xdr:row>102</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102</xdr:row>
          <xdr:rowOff>12700</xdr:rowOff>
        </xdr:from>
        <xdr:to>
          <xdr:col>2</xdr:col>
          <xdr:colOff>76200</xdr:colOff>
          <xdr:row>103</xdr:row>
          <xdr:rowOff>38100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103</xdr:row>
          <xdr:rowOff>12700</xdr:rowOff>
        </xdr:from>
        <xdr:to>
          <xdr:col>2</xdr:col>
          <xdr:colOff>76200</xdr:colOff>
          <xdr:row>104</xdr:row>
          <xdr:rowOff>38100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104</xdr:row>
          <xdr:rowOff>12700</xdr:rowOff>
        </xdr:from>
        <xdr:to>
          <xdr:col>2</xdr:col>
          <xdr:colOff>76200</xdr:colOff>
          <xdr:row>105</xdr:row>
          <xdr:rowOff>38100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116</xdr:row>
          <xdr:rowOff>12700</xdr:rowOff>
        </xdr:from>
        <xdr:to>
          <xdr:col>2</xdr:col>
          <xdr:colOff>76200</xdr:colOff>
          <xdr:row>117</xdr:row>
          <xdr:rowOff>38100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117</xdr:row>
          <xdr:rowOff>12700</xdr:rowOff>
        </xdr:from>
        <xdr:to>
          <xdr:col>2</xdr:col>
          <xdr:colOff>76200</xdr:colOff>
          <xdr:row>118</xdr:row>
          <xdr:rowOff>38100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148</xdr:row>
          <xdr:rowOff>12700</xdr:rowOff>
        </xdr:from>
        <xdr:to>
          <xdr:col>2</xdr:col>
          <xdr:colOff>76200</xdr:colOff>
          <xdr:row>149</xdr:row>
          <xdr:rowOff>38100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149</xdr:row>
          <xdr:rowOff>12700</xdr:rowOff>
        </xdr:from>
        <xdr:to>
          <xdr:col>2</xdr:col>
          <xdr:colOff>76200</xdr:colOff>
          <xdr:row>150</xdr:row>
          <xdr:rowOff>38100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160</xdr:row>
          <xdr:rowOff>12700</xdr:rowOff>
        </xdr:from>
        <xdr:to>
          <xdr:col>2</xdr:col>
          <xdr:colOff>76200</xdr:colOff>
          <xdr:row>161</xdr:row>
          <xdr:rowOff>38100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161</xdr:row>
          <xdr:rowOff>12700</xdr:rowOff>
        </xdr:from>
        <xdr:to>
          <xdr:col>2</xdr:col>
          <xdr:colOff>76200</xdr:colOff>
          <xdr:row>162</xdr:row>
          <xdr:rowOff>38100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169</xdr:row>
          <xdr:rowOff>12700</xdr:rowOff>
        </xdr:from>
        <xdr:to>
          <xdr:col>2</xdr:col>
          <xdr:colOff>76200</xdr:colOff>
          <xdr:row>170</xdr:row>
          <xdr:rowOff>38100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170</xdr:row>
          <xdr:rowOff>12700</xdr:rowOff>
        </xdr:from>
        <xdr:to>
          <xdr:col>2</xdr:col>
          <xdr:colOff>76200</xdr:colOff>
          <xdr:row>171</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179</xdr:row>
          <xdr:rowOff>12700</xdr:rowOff>
        </xdr:from>
        <xdr:to>
          <xdr:col>2</xdr:col>
          <xdr:colOff>76200</xdr:colOff>
          <xdr:row>180</xdr:row>
          <xdr:rowOff>38100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180</xdr:row>
          <xdr:rowOff>12700</xdr:rowOff>
        </xdr:from>
        <xdr:to>
          <xdr:col>2</xdr:col>
          <xdr:colOff>76200</xdr:colOff>
          <xdr:row>181</xdr:row>
          <xdr:rowOff>38100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184</xdr:row>
          <xdr:rowOff>12700</xdr:rowOff>
        </xdr:from>
        <xdr:to>
          <xdr:col>2</xdr:col>
          <xdr:colOff>76200</xdr:colOff>
          <xdr:row>185</xdr:row>
          <xdr:rowOff>38100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185</xdr:row>
          <xdr:rowOff>12700</xdr:rowOff>
        </xdr:from>
        <xdr:to>
          <xdr:col>2</xdr:col>
          <xdr:colOff>76200</xdr:colOff>
          <xdr:row>186</xdr:row>
          <xdr:rowOff>38100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187</xdr:row>
          <xdr:rowOff>12700</xdr:rowOff>
        </xdr:from>
        <xdr:to>
          <xdr:col>2</xdr:col>
          <xdr:colOff>76200</xdr:colOff>
          <xdr:row>188</xdr:row>
          <xdr:rowOff>38100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188</xdr:row>
          <xdr:rowOff>12700</xdr:rowOff>
        </xdr:from>
        <xdr:to>
          <xdr:col>2</xdr:col>
          <xdr:colOff>76200</xdr:colOff>
          <xdr:row>189</xdr:row>
          <xdr:rowOff>38100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192</xdr:row>
          <xdr:rowOff>12700</xdr:rowOff>
        </xdr:from>
        <xdr:to>
          <xdr:col>2</xdr:col>
          <xdr:colOff>76200</xdr:colOff>
          <xdr:row>193</xdr:row>
          <xdr:rowOff>38100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193</xdr:row>
          <xdr:rowOff>12700</xdr:rowOff>
        </xdr:from>
        <xdr:to>
          <xdr:col>2</xdr:col>
          <xdr:colOff>76200</xdr:colOff>
          <xdr:row>194</xdr:row>
          <xdr:rowOff>38100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25</xdr:row>
          <xdr:rowOff>12700</xdr:rowOff>
        </xdr:from>
        <xdr:to>
          <xdr:col>2</xdr:col>
          <xdr:colOff>76200</xdr:colOff>
          <xdr:row>26</xdr:row>
          <xdr:rowOff>38100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26</xdr:row>
          <xdr:rowOff>12700</xdr:rowOff>
        </xdr:from>
        <xdr:to>
          <xdr:col>2</xdr:col>
          <xdr:colOff>76200</xdr:colOff>
          <xdr:row>27</xdr:row>
          <xdr:rowOff>38100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17</xdr:row>
          <xdr:rowOff>12700</xdr:rowOff>
        </xdr:from>
        <xdr:to>
          <xdr:col>2</xdr:col>
          <xdr:colOff>76200</xdr:colOff>
          <xdr:row>18</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869950</xdr:colOff>
          <xdr:row>18</xdr:row>
          <xdr:rowOff>12700</xdr:rowOff>
        </xdr:from>
        <xdr:to>
          <xdr:col>2</xdr:col>
          <xdr:colOff>76200</xdr:colOff>
          <xdr:row>19</xdr:row>
          <xdr:rowOff>38100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hyperlink" Target="https://www.freddiemac.com/pmm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13"/>
  <sheetViews>
    <sheetView zoomScaleNormal="100" zoomScaleSheetLayoutView="100" zoomScalePageLayoutView="130" workbookViewId="0">
      <pane ySplit="3" topLeftCell="A201" activePane="bottomLeft" state="frozen"/>
      <selection pane="bottomLeft" activeCell="M15" sqref="M15"/>
    </sheetView>
  </sheetViews>
  <sheetFormatPr defaultColWidth="8.81640625" defaultRowHeight="14" x14ac:dyDescent="0.35"/>
  <cols>
    <col min="1" max="1" width="2.1796875" style="17" customWidth="1"/>
    <col min="2" max="2" width="16.453125" style="17" customWidth="1"/>
    <col min="3" max="4" width="14" style="17" customWidth="1"/>
    <col min="5" max="8" width="14.1796875" style="17" customWidth="1"/>
    <col min="9" max="10" width="8.81640625" style="17"/>
    <col min="11" max="11" width="8.81640625" style="189"/>
    <col min="12" max="16384" width="8.81640625" style="17"/>
  </cols>
  <sheetData>
    <row r="1" spans="1:11" ht="15" customHeight="1" x14ac:dyDescent="0.35">
      <c r="A1" s="375" t="s">
        <v>123</v>
      </c>
      <c r="B1" s="375"/>
      <c r="C1" s="375"/>
      <c r="D1" s="375"/>
      <c r="E1" s="375"/>
      <c r="F1" s="375"/>
      <c r="G1" s="375"/>
      <c r="H1" s="375"/>
      <c r="I1" s="22" t="s">
        <v>201</v>
      </c>
      <c r="J1" s="262"/>
      <c r="K1" s="260" t="s">
        <v>202</v>
      </c>
    </row>
    <row r="2" spans="1:11" x14ac:dyDescent="0.35">
      <c r="A2" s="379" t="s">
        <v>41</v>
      </c>
      <c r="B2" s="379"/>
      <c r="C2" s="379"/>
      <c r="D2" s="379"/>
      <c r="E2" s="379"/>
      <c r="F2" s="379"/>
      <c r="G2" s="379"/>
      <c r="H2" s="379"/>
      <c r="I2" s="24"/>
      <c r="J2" s="263"/>
      <c r="K2" s="260" t="s">
        <v>203</v>
      </c>
    </row>
    <row r="3" spans="1:11" s="114" customFormat="1" ht="15" customHeight="1" x14ac:dyDescent="0.35">
      <c r="A3" s="113"/>
      <c r="G3" s="67" t="s">
        <v>335</v>
      </c>
      <c r="H3" s="42"/>
      <c r="J3" s="264"/>
      <c r="K3" s="260" t="s">
        <v>357</v>
      </c>
    </row>
    <row r="4" spans="1:11" ht="15" customHeight="1" x14ac:dyDescent="0.35">
      <c r="A4" s="18"/>
      <c r="B4" s="18"/>
      <c r="C4" s="18"/>
      <c r="D4" s="18"/>
      <c r="E4" s="18"/>
      <c r="F4" s="18"/>
      <c r="G4" s="18"/>
      <c r="H4" s="18"/>
    </row>
    <row r="5" spans="1:11" x14ac:dyDescent="0.35">
      <c r="A5" s="376" t="s">
        <v>16</v>
      </c>
      <c r="B5" s="376"/>
      <c r="C5" s="376"/>
      <c r="D5" s="376"/>
      <c r="E5" s="376"/>
      <c r="F5" s="376"/>
      <c r="G5" s="376"/>
      <c r="H5" s="376"/>
    </row>
    <row r="6" spans="1:11" x14ac:dyDescent="0.35">
      <c r="A6" s="35"/>
      <c r="B6" s="35"/>
      <c r="C6" s="35"/>
      <c r="D6" s="35"/>
      <c r="E6" s="35"/>
      <c r="F6" s="35"/>
      <c r="G6" s="35"/>
      <c r="H6" s="35"/>
    </row>
    <row r="7" spans="1:11" x14ac:dyDescent="0.35">
      <c r="A7" s="18"/>
      <c r="B7" s="18" t="s">
        <v>151</v>
      </c>
      <c r="C7" s="349"/>
      <c r="D7" s="350"/>
      <c r="E7" s="350"/>
      <c r="F7" s="350"/>
      <c r="G7" s="350"/>
      <c r="H7" s="351"/>
    </row>
    <row r="8" spans="1:11" x14ac:dyDescent="0.35">
      <c r="A8" s="18"/>
      <c r="B8" s="18" t="s">
        <v>152</v>
      </c>
      <c r="C8" s="349"/>
      <c r="D8" s="350"/>
      <c r="E8" s="350"/>
      <c r="F8" s="350"/>
      <c r="G8" s="350"/>
      <c r="H8" s="351"/>
    </row>
    <row r="9" spans="1:11" x14ac:dyDescent="0.35">
      <c r="A9" s="18"/>
      <c r="B9" s="18" t="s">
        <v>153</v>
      </c>
      <c r="C9" s="349"/>
      <c r="D9" s="350"/>
      <c r="E9" s="350"/>
      <c r="F9" s="350"/>
      <c r="G9" s="350"/>
      <c r="H9" s="351"/>
    </row>
    <row r="10" spans="1:11" x14ac:dyDescent="0.35">
      <c r="A10" s="18"/>
      <c r="B10" s="18" t="s">
        <v>154</v>
      </c>
      <c r="C10" s="349"/>
      <c r="D10" s="350"/>
      <c r="E10" s="350"/>
      <c r="F10" s="351"/>
      <c r="G10" s="36" t="s">
        <v>156</v>
      </c>
      <c r="H10" s="37"/>
    </row>
    <row r="11" spans="1:11" x14ac:dyDescent="0.35">
      <c r="A11" s="18"/>
      <c r="B11" s="18" t="s">
        <v>155</v>
      </c>
      <c r="C11" s="349"/>
      <c r="D11" s="350"/>
      <c r="E11" s="350"/>
      <c r="F11" s="351"/>
      <c r="G11" s="32"/>
      <c r="H11" s="32"/>
    </row>
    <row r="12" spans="1:11" ht="15" customHeight="1" x14ac:dyDescent="0.35">
      <c r="A12" s="18"/>
      <c r="B12" s="18"/>
      <c r="C12" s="18"/>
      <c r="D12" s="18"/>
      <c r="E12" s="18"/>
      <c r="F12" s="18"/>
      <c r="G12" s="18"/>
      <c r="H12" s="18"/>
    </row>
    <row r="13" spans="1:11" ht="15" customHeight="1" x14ac:dyDescent="0.35">
      <c r="A13" s="380" t="s">
        <v>15</v>
      </c>
      <c r="B13" s="380"/>
      <c r="C13" s="380"/>
      <c r="D13" s="380"/>
      <c r="E13" s="380"/>
      <c r="F13" s="380"/>
      <c r="G13" s="380"/>
      <c r="H13" s="380"/>
    </row>
    <row r="14" spans="1:11" ht="15" customHeight="1" x14ac:dyDescent="0.35">
      <c r="A14" s="18"/>
      <c r="B14" s="18"/>
      <c r="C14" s="18"/>
      <c r="D14" s="18"/>
      <c r="E14" s="18"/>
      <c r="F14" s="18"/>
      <c r="G14" s="18"/>
      <c r="H14" s="18"/>
    </row>
    <row r="15" spans="1:11" ht="15" customHeight="1" x14ac:dyDescent="0.35">
      <c r="A15" s="18"/>
      <c r="B15" s="38" t="s">
        <v>196</v>
      </c>
      <c r="C15" s="18"/>
      <c r="D15" s="18"/>
      <c r="E15" s="18"/>
      <c r="F15" s="18"/>
      <c r="G15" s="18"/>
      <c r="H15" s="18"/>
    </row>
    <row r="16" spans="1:11" ht="15" customHeight="1" x14ac:dyDescent="0.35">
      <c r="A16" s="18"/>
      <c r="B16" s="18"/>
      <c r="C16" s="18" t="s">
        <v>197</v>
      </c>
      <c r="D16" s="18"/>
      <c r="E16" s="18"/>
      <c r="F16" s="18"/>
      <c r="G16" s="18"/>
      <c r="H16" s="18"/>
    </row>
    <row r="17" spans="1:8" ht="15" customHeight="1" x14ac:dyDescent="0.35">
      <c r="A17" s="18"/>
      <c r="B17" s="18"/>
      <c r="C17" s="18" t="s">
        <v>198</v>
      </c>
      <c r="D17" s="18"/>
      <c r="E17" s="18"/>
      <c r="F17" s="18"/>
      <c r="G17" s="18"/>
      <c r="H17" s="18"/>
    </row>
    <row r="18" spans="1:8" ht="15" customHeight="1" x14ac:dyDescent="0.35">
      <c r="A18" s="18"/>
      <c r="B18" s="18"/>
      <c r="C18" s="18" t="s">
        <v>199</v>
      </c>
      <c r="D18" s="18"/>
      <c r="E18" s="18"/>
      <c r="F18" s="18"/>
      <c r="G18" s="18"/>
      <c r="H18" s="18"/>
    </row>
    <row r="19" spans="1:8" ht="15" customHeight="1" x14ac:dyDescent="0.35">
      <c r="A19" s="18"/>
      <c r="B19" s="18"/>
      <c r="C19" s="18" t="s">
        <v>371</v>
      </c>
      <c r="D19" s="18"/>
      <c r="E19" s="18"/>
      <c r="F19" s="18"/>
      <c r="G19" s="18"/>
      <c r="H19" s="18"/>
    </row>
    <row r="20" spans="1:8" ht="15" customHeight="1" x14ac:dyDescent="0.35">
      <c r="A20" s="18"/>
      <c r="B20" s="18"/>
      <c r="C20" s="18"/>
      <c r="D20" s="18"/>
      <c r="E20" s="18"/>
      <c r="F20" s="18"/>
      <c r="G20" s="18"/>
      <c r="H20" s="18"/>
    </row>
    <row r="21" spans="1:8" ht="15" customHeight="1" x14ac:dyDescent="0.35">
      <c r="A21" s="18"/>
      <c r="B21" s="39" t="s">
        <v>195</v>
      </c>
      <c r="C21" s="18"/>
      <c r="D21" s="18"/>
      <c r="E21" s="18"/>
      <c r="F21" s="18"/>
      <c r="G21" s="18"/>
      <c r="H21" s="18"/>
    </row>
    <row r="22" spans="1:8" ht="15" customHeight="1" x14ac:dyDescent="0.35">
      <c r="A22" s="18"/>
      <c r="B22" s="18"/>
      <c r="C22" s="18" t="s">
        <v>168</v>
      </c>
      <c r="D22" s="18"/>
      <c r="E22" s="18"/>
      <c r="F22" s="18"/>
      <c r="G22" s="18"/>
      <c r="H22" s="18"/>
    </row>
    <row r="23" spans="1:8" x14ac:dyDescent="0.35">
      <c r="A23" s="18"/>
      <c r="B23" s="18"/>
      <c r="C23" s="18" t="s">
        <v>169</v>
      </c>
      <c r="D23" s="18"/>
      <c r="E23" s="18"/>
      <c r="F23" s="18"/>
      <c r="G23" s="18"/>
      <c r="H23" s="18"/>
    </row>
    <row r="24" spans="1:8" x14ac:dyDescent="0.35">
      <c r="A24" s="18"/>
      <c r="B24" s="18"/>
      <c r="C24" s="18"/>
      <c r="D24" s="18"/>
      <c r="E24" s="18"/>
      <c r="F24" s="18"/>
      <c r="G24" s="18"/>
      <c r="H24" s="18"/>
    </row>
    <row r="25" spans="1:8" x14ac:dyDescent="0.35">
      <c r="A25" s="18"/>
      <c r="B25" s="39" t="s">
        <v>349</v>
      </c>
      <c r="C25" s="18"/>
      <c r="D25" s="18"/>
      <c r="E25" s="18"/>
      <c r="F25" s="18"/>
      <c r="G25" s="18"/>
      <c r="H25" s="18"/>
    </row>
    <row r="26" spans="1:8" x14ac:dyDescent="0.35">
      <c r="A26" s="18"/>
      <c r="B26" s="18"/>
      <c r="C26" s="18" t="s">
        <v>350</v>
      </c>
      <c r="D26" s="18"/>
      <c r="E26" s="18"/>
      <c r="F26" s="18"/>
      <c r="G26" s="18"/>
      <c r="H26" s="18"/>
    </row>
    <row r="27" spans="1:8" x14ac:dyDescent="0.35">
      <c r="A27" s="18"/>
      <c r="B27" s="18"/>
      <c r="C27" s="18" t="s">
        <v>351</v>
      </c>
      <c r="D27" s="18"/>
      <c r="E27" s="18"/>
      <c r="F27" s="18"/>
      <c r="G27" s="18"/>
      <c r="H27" s="18"/>
    </row>
    <row r="28" spans="1:8" x14ac:dyDescent="0.35">
      <c r="A28" s="18"/>
      <c r="B28" s="18"/>
      <c r="C28" s="18"/>
      <c r="D28" s="18"/>
      <c r="E28" s="18"/>
      <c r="F28" s="18"/>
      <c r="G28" s="18"/>
      <c r="H28" s="18"/>
    </row>
    <row r="29" spans="1:8" x14ac:dyDescent="0.35">
      <c r="A29" s="18"/>
      <c r="B29" s="39" t="s">
        <v>41</v>
      </c>
      <c r="C29" s="18"/>
      <c r="D29" s="18"/>
      <c r="E29" s="18"/>
      <c r="F29" s="18"/>
      <c r="G29" s="18"/>
      <c r="H29" s="18"/>
    </row>
    <row r="30" spans="1:8" x14ac:dyDescent="0.35">
      <c r="A30" s="18"/>
      <c r="B30" s="28" t="s">
        <v>136</v>
      </c>
      <c r="C30" s="18"/>
      <c r="D30" s="18"/>
      <c r="E30" s="18"/>
      <c r="F30" s="18"/>
      <c r="G30" s="18"/>
      <c r="H30" s="18"/>
    </row>
    <row r="31" spans="1:8" ht="15" customHeight="1" x14ac:dyDescent="0.35">
      <c r="A31" s="18"/>
      <c r="B31" s="377"/>
      <c r="C31" s="366"/>
      <c r="D31" s="366"/>
      <c r="E31" s="366"/>
      <c r="F31" s="366"/>
      <c r="G31" s="366"/>
      <c r="H31" s="367"/>
    </row>
    <row r="32" spans="1:8" ht="15" customHeight="1" x14ac:dyDescent="0.35">
      <c r="A32" s="18"/>
      <c r="B32" s="378"/>
      <c r="C32" s="369"/>
      <c r="D32" s="369"/>
      <c r="E32" s="369"/>
      <c r="F32" s="369"/>
      <c r="G32" s="369"/>
      <c r="H32" s="370"/>
    </row>
    <row r="33" spans="1:8" ht="15" customHeight="1" x14ac:dyDescent="0.35">
      <c r="A33" s="18"/>
      <c r="B33" s="378"/>
      <c r="C33" s="369"/>
      <c r="D33" s="369"/>
      <c r="E33" s="369"/>
      <c r="F33" s="369"/>
      <c r="G33" s="369"/>
      <c r="H33" s="370"/>
    </row>
    <row r="34" spans="1:8" ht="15" customHeight="1" x14ac:dyDescent="0.35">
      <c r="A34" s="18"/>
      <c r="B34" s="378"/>
      <c r="C34" s="369"/>
      <c r="D34" s="369"/>
      <c r="E34" s="369"/>
      <c r="F34" s="369"/>
      <c r="G34" s="369"/>
      <c r="H34" s="370"/>
    </row>
    <row r="35" spans="1:8" ht="15" customHeight="1" x14ac:dyDescent="0.35">
      <c r="A35" s="18"/>
      <c r="B35" s="378"/>
      <c r="C35" s="369"/>
      <c r="D35" s="369"/>
      <c r="E35" s="369"/>
      <c r="F35" s="369"/>
      <c r="G35" s="369"/>
      <c r="H35" s="370"/>
    </row>
    <row r="36" spans="1:8" ht="15" customHeight="1" x14ac:dyDescent="0.35">
      <c r="A36" s="18"/>
      <c r="B36" s="378"/>
      <c r="C36" s="369"/>
      <c r="D36" s="369"/>
      <c r="E36" s="369"/>
      <c r="F36" s="369"/>
      <c r="G36" s="369"/>
      <c r="H36" s="370"/>
    </row>
    <row r="37" spans="1:8" ht="15" customHeight="1" x14ac:dyDescent="0.35">
      <c r="A37" s="18"/>
      <c r="B37" s="378"/>
      <c r="C37" s="369"/>
      <c r="D37" s="369"/>
      <c r="E37" s="369"/>
      <c r="F37" s="369"/>
      <c r="G37" s="369"/>
      <c r="H37" s="370"/>
    </row>
    <row r="38" spans="1:8" ht="15" customHeight="1" x14ac:dyDescent="0.35">
      <c r="A38" s="18"/>
      <c r="B38" s="368"/>
      <c r="C38" s="369"/>
      <c r="D38" s="369"/>
      <c r="E38" s="369"/>
      <c r="F38" s="369"/>
      <c r="G38" s="369"/>
      <c r="H38" s="370"/>
    </row>
    <row r="39" spans="1:8" x14ac:dyDescent="0.35">
      <c r="A39" s="18"/>
      <c r="B39" s="371"/>
      <c r="C39" s="372"/>
      <c r="D39" s="372"/>
      <c r="E39" s="372"/>
      <c r="F39" s="372"/>
      <c r="G39" s="372"/>
      <c r="H39" s="373"/>
    </row>
    <row r="40" spans="1:8" ht="15" customHeight="1" x14ac:dyDescent="0.35">
      <c r="A40" s="18"/>
      <c r="B40" s="18"/>
      <c r="C40" s="18"/>
      <c r="D40" s="18"/>
      <c r="E40" s="18"/>
      <c r="F40" s="18"/>
      <c r="G40" s="18"/>
      <c r="H40" s="18"/>
    </row>
    <row r="41" spans="1:8" ht="15" customHeight="1" x14ac:dyDescent="0.35">
      <c r="A41" s="18"/>
      <c r="B41" s="39" t="s">
        <v>158</v>
      </c>
      <c r="D41" s="18"/>
      <c r="E41" s="18"/>
      <c r="F41" s="18"/>
      <c r="G41" s="18"/>
      <c r="H41" s="18"/>
    </row>
    <row r="42" spans="1:8" ht="15" customHeight="1" x14ac:dyDescent="0.35">
      <c r="A42" s="18"/>
      <c r="B42" s="18"/>
      <c r="C42" s="18"/>
      <c r="E42" s="67" t="s">
        <v>17</v>
      </c>
      <c r="F42" s="18"/>
      <c r="G42" s="18"/>
      <c r="H42" s="18"/>
    </row>
    <row r="43" spans="1:8" ht="15" customHeight="1" x14ac:dyDescent="0.35">
      <c r="A43" s="18"/>
      <c r="B43" s="41" t="s">
        <v>159</v>
      </c>
      <c r="C43" s="18"/>
      <c r="E43" s="258"/>
      <c r="F43" s="18"/>
      <c r="G43" s="18"/>
      <c r="H43" s="18"/>
    </row>
    <row r="44" spans="1:8" ht="15" customHeight="1" x14ac:dyDescent="0.35">
      <c r="A44" s="18"/>
      <c r="B44" s="41" t="s">
        <v>84</v>
      </c>
      <c r="C44" s="18"/>
      <c r="E44" s="258"/>
      <c r="F44" s="18"/>
      <c r="G44" s="18"/>
      <c r="H44" s="18"/>
    </row>
    <row r="45" spans="1:8" ht="15" customHeight="1" x14ac:dyDescent="0.35">
      <c r="A45" s="18"/>
      <c r="B45" s="41" t="s">
        <v>160</v>
      </c>
      <c r="C45" s="18"/>
      <c r="E45" s="258"/>
      <c r="F45" s="18"/>
      <c r="G45" s="18"/>
      <c r="H45" s="18"/>
    </row>
    <row r="46" spans="1:8" x14ac:dyDescent="0.35">
      <c r="A46" s="18"/>
      <c r="B46" s="41" t="s">
        <v>161</v>
      </c>
      <c r="C46" s="18"/>
      <c r="E46" s="258"/>
      <c r="F46" s="18"/>
      <c r="G46" s="18"/>
      <c r="H46" s="18"/>
    </row>
    <row r="47" spans="1:8" x14ac:dyDescent="0.35">
      <c r="A47" s="18"/>
      <c r="B47" s="41" t="s">
        <v>162</v>
      </c>
      <c r="C47" s="18"/>
      <c r="E47" s="258"/>
      <c r="F47" s="18"/>
      <c r="G47" s="18"/>
      <c r="H47" s="18"/>
    </row>
    <row r="48" spans="1:8" x14ac:dyDescent="0.35">
      <c r="A48" s="18"/>
      <c r="B48" s="41" t="s">
        <v>163</v>
      </c>
      <c r="C48" s="18"/>
      <c r="E48" s="258"/>
      <c r="F48" s="18"/>
      <c r="G48" s="18"/>
      <c r="H48" s="18"/>
    </row>
    <row r="49" spans="1:11" x14ac:dyDescent="0.35">
      <c r="A49" s="18"/>
      <c r="B49" s="18"/>
      <c r="C49" s="18"/>
      <c r="D49" s="18"/>
      <c r="E49" s="43"/>
      <c r="F49" s="18"/>
      <c r="G49" s="18"/>
      <c r="H49" s="18"/>
    </row>
    <row r="50" spans="1:11" x14ac:dyDescent="0.35">
      <c r="A50" s="18"/>
      <c r="B50" s="18"/>
      <c r="C50" s="18"/>
      <c r="D50" s="18"/>
      <c r="E50" s="43"/>
      <c r="F50" s="18"/>
      <c r="G50" s="18"/>
      <c r="H50" s="18"/>
    </row>
    <row r="51" spans="1:11" ht="15" customHeight="1" x14ac:dyDescent="0.35">
      <c r="A51" s="376" t="s">
        <v>85</v>
      </c>
      <c r="B51" s="376"/>
      <c r="C51" s="376"/>
      <c r="D51" s="376"/>
      <c r="E51" s="376"/>
      <c r="F51" s="376"/>
      <c r="G51" s="376"/>
      <c r="H51" s="376"/>
    </row>
    <row r="52" spans="1:11" ht="15" customHeight="1" x14ac:dyDescent="0.35">
      <c r="A52" s="44"/>
      <c r="B52" s="44"/>
      <c r="C52" s="44"/>
      <c r="D52" s="44"/>
      <c r="E52" s="44"/>
      <c r="F52" s="44"/>
      <c r="G52" s="44"/>
      <c r="H52" s="44"/>
    </row>
    <row r="53" spans="1:11" s="45" customFormat="1" ht="66.75" customHeight="1" x14ac:dyDescent="0.35">
      <c r="B53" s="382" t="s">
        <v>368</v>
      </c>
      <c r="C53" s="382"/>
      <c r="D53" s="382"/>
      <c r="E53" s="382"/>
      <c r="F53" s="382"/>
      <c r="G53" s="382"/>
      <c r="H53" s="382"/>
      <c r="K53" s="261"/>
    </row>
    <row r="54" spans="1:11" ht="15" customHeight="1" x14ac:dyDescent="0.35">
      <c r="A54" s="18"/>
      <c r="B54" s="18"/>
      <c r="C54" s="18"/>
      <c r="D54" s="18"/>
      <c r="E54" s="18"/>
      <c r="F54" s="18"/>
      <c r="G54" s="18"/>
      <c r="H54" s="18"/>
    </row>
    <row r="55" spans="1:11" ht="15" customHeight="1" x14ac:dyDescent="0.35">
      <c r="A55" s="18"/>
      <c r="B55" s="41" t="s">
        <v>172</v>
      </c>
      <c r="C55" s="18"/>
      <c r="D55" s="18"/>
      <c r="E55" s="18"/>
      <c r="F55" s="116"/>
      <c r="G55" s="18"/>
      <c r="H55" s="18"/>
    </row>
    <row r="56" spans="1:11" ht="15" customHeight="1" x14ac:dyDescent="0.35">
      <c r="A56" s="18"/>
      <c r="B56" s="41" t="s">
        <v>173</v>
      </c>
      <c r="C56" s="18"/>
      <c r="D56" s="18"/>
      <c r="E56" s="18"/>
      <c r="F56" s="117">
        <f>IFERROR(F55/'Unit Mix'!K20,0)</f>
        <v>0</v>
      </c>
      <c r="G56" s="18"/>
      <c r="H56" s="18"/>
    </row>
    <row r="57" spans="1:11" ht="15" customHeight="1" x14ac:dyDescent="0.35">
      <c r="A57" s="18"/>
      <c r="B57" s="46"/>
      <c r="C57" s="18"/>
      <c r="D57" s="18"/>
      <c r="E57" s="18"/>
      <c r="F57" s="118"/>
      <c r="G57" s="18"/>
      <c r="H57" s="18"/>
    </row>
    <row r="58" spans="1:11" ht="15" customHeight="1" x14ac:dyDescent="0.35">
      <c r="A58" s="18"/>
      <c r="B58" s="41" t="s">
        <v>174</v>
      </c>
      <c r="C58" s="18"/>
      <c r="D58" s="18"/>
      <c r="E58" s="18"/>
      <c r="F58" s="116"/>
      <c r="G58" s="18"/>
      <c r="H58" s="18"/>
    </row>
    <row r="59" spans="1:11" ht="15" customHeight="1" x14ac:dyDescent="0.35">
      <c r="A59" s="18"/>
      <c r="B59" s="41" t="s">
        <v>173</v>
      </c>
      <c r="C59" s="18"/>
      <c r="D59" s="18"/>
      <c r="E59" s="18"/>
      <c r="F59" s="117">
        <f>IFERROR(F58/'Unit Mix'!K20,0)</f>
        <v>0</v>
      </c>
      <c r="G59" s="18"/>
      <c r="H59" s="18"/>
    </row>
    <row r="60" spans="1:11" ht="15" customHeight="1" x14ac:dyDescent="0.35">
      <c r="A60" s="18"/>
      <c r="B60" s="38"/>
      <c r="C60" s="18"/>
      <c r="D60" s="18"/>
      <c r="E60" s="18"/>
      <c r="F60" s="18"/>
      <c r="G60" s="18"/>
      <c r="H60" s="18"/>
    </row>
    <row r="61" spans="1:11" ht="63.75" customHeight="1" x14ac:dyDescent="0.35">
      <c r="A61" s="18"/>
      <c r="B61" s="382" t="s">
        <v>121</v>
      </c>
      <c r="C61" s="382"/>
      <c r="D61" s="382"/>
      <c r="E61" s="382"/>
      <c r="F61" s="382"/>
      <c r="G61" s="382"/>
      <c r="H61" s="382"/>
    </row>
    <row r="62" spans="1:11" x14ac:dyDescent="0.35">
      <c r="A62" s="18"/>
      <c r="B62" s="38"/>
      <c r="C62" s="18"/>
      <c r="D62" s="18"/>
      <c r="E62" s="18"/>
      <c r="F62" s="47"/>
      <c r="G62" s="18"/>
      <c r="H62" s="18"/>
    </row>
    <row r="63" spans="1:11" x14ac:dyDescent="0.35">
      <c r="A63" s="18"/>
      <c r="B63" s="41" t="s">
        <v>175</v>
      </c>
      <c r="C63" s="18"/>
      <c r="D63" s="18"/>
      <c r="E63" s="18"/>
      <c r="F63" s="116"/>
      <c r="G63" s="18"/>
      <c r="H63" s="18"/>
    </row>
    <row r="64" spans="1:11" x14ac:dyDescent="0.35">
      <c r="A64" s="18"/>
      <c r="B64" s="41" t="s">
        <v>176</v>
      </c>
      <c r="C64" s="18"/>
      <c r="D64" s="18"/>
      <c r="E64" s="18"/>
      <c r="F64" s="117">
        <f>IFERROR(F63/'Unit Mix'!K20,0)</f>
        <v>0</v>
      </c>
      <c r="G64" s="18"/>
      <c r="H64" s="18"/>
    </row>
    <row r="65" spans="1:8" ht="15" customHeight="1" x14ac:dyDescent="0.35">
      <c r="A65" s="18"/>
      <c r="B65" s="38"/>
      <c r="C65" s="18"/>
      <c r="D65" s="18"/>
      <c r="E65" s="18"/>
      <c r="F65" s="32"/>
      <c r="G65" s="18"/>
      <c r="H65" s="18"/>
    </row>
    <row r="66" spans="1:8" ht="15" customHeight="1" x14ac:dyDescent="0.35">
      <c r="A66" s="18"/>
      <c r="B66" s="374" t="s">
        <v>122</v>
      </c>
      <c r="C66" s="374"/>
      <c r="D66" s="374"/>
      <c r="E66" s="374"/>
      <c r="F66" s="374"/>
      <c r="G66" s="374"/>
      <c r="H66" s="374"/>
    </row>
    <row r="67" spans="1:8" ht="15" customHeight="1" x14ac:dyDescent="0.35">
      <c r="A67" s="18"/>
      <c r="B67" s="374"/>
      <c r="C67" s="374"/>
      <c r="D67" s="374"/>
      <c r="E67" s="374"/>
      <c r="F67" s="374"/>
      <c r="G67" s="374"/>
      <c r="H67" s="374"/>
    </row>
    <row r="68" spans="1:8" ht="15" customHeight="1" x14ac:dyDescent="0.35">
      <c r="A68" s="18"/>
      <c r="B68" s="374"/>
      <c r="C68" s="374"/>
      <c r="D68" s="374"/>
      <c r="E68" s="374"/>
      <c r="F68" s="374"/>
      <c r="G68" s="374"/>
      <c r="H68" s="374"/>
    </row>
    <row r="69" spans="1:8" ht="15" customHeight="1" x14ac:dyDescent="0.35">
      <c r="A69" s="376" t="s">
        <v>70</v>
      </c>
      <c r="B69" s="376"/>
      <c r="C69" s="376"/>
      <c r="D69" s="376"/>
      <c r="E69" s="376"/>
      <c r="F69" s="376"/>
      <c r="G69" s="376"/>
      <c r="H69" s="376"/>
    </row>
    <row r="70" spans="1:8" ht="15" customHeight="1" x14ac:dyDescent="0.35">
      <c r="A70" s="18"/>
      <c r="B70" s="18"/>
      <c r="C70" s="18"/>
      <c r="D70" s="18"/>
      <c r="E70" s="18"/>
      <c r="F70" s="18"/>
      <c r="G70" s="18"/>
      <c r="H70" s="18"/>
    </row>
    <row r="71" spans="1:8" ht="15" customHeight="1" x14ac:dyDescent="0.35">
      <c r="A71" s="18"/>
      <c r="B71" s="38" t="s">
        <v>204</v>
      </c>
      <c r="C71" s="18"/>
      <c r="D71" s="18"/>
      <c r="E71" s="18"/>
      <c r="F71" s="18"/>
      <c r="G71" s="18"/>
      <c r="H71" s="18"/>
    </row>
    <row r="72" spans="1:8" ht="15" customHeight="1" x14ac:dyDescent="0.35">
      <c r="A72" s="18"/>
      <c r="B72" s="41" t="s">
        <v>106</v>
      </c>
      <c r="C72" s="18"/>
      <c r="D72" s="18"/>
      <c r="E72" s="18"/>
      <c r="F72" s="18"/>
      <c r="G72" s="18"/>
      <c r="H72" s="18"/>
    </row>
    <row r="73" spans="1:8" ht="15" customHeight="1" x14ac:dyDescent="0.35">
      <c r="A73" s="18"/>
      <c r="B73" s="18"/>
      <c r="C73" s="18" t="s">
        <v>240</v>
      </c>
      <c r="D73" s="18"/>
      <c r="E73" s="18"/>
      <c r="F73" s="18"/>
      <c r="G73" s="18"/>
      <c r="H73" s="18"/>
    </row>
    <row r="74" spans="1:8" ht="15" customHeight="1" x14ac:dyDescent="0.35">
      <c r="A74" s="18"/>
      <c r="B74" s="18"/>
      <c r="C74" s="18" t="s">
        <v>241</v>
      </c>
      <c r="D74" s="18"/>
      <c r="E74" s="18"/>
      <c r="F74" s="18"/>
      <c r="G74" s="18"/>
      <c r="H74" s="18"/>
    </row>
    <row r="75" spans="1:8" ht="15" customHeight="1" x14ac:dyDescent="0.35">
      <c r="A75" s="18"/>
      <c r="B75" s="18"/>
      <c r="C75" s="18" t="s">
        <v>242</v>
      </c>
      <c r="D75" s="18"/>
      <c r="E75" s="18"/>
      <c r="F75" s="18"/>
      <c r="G75" s="18"/>
      <c r="H75" s="18"/>
    </row>
    <row r="76" spans="1:8" ht="15" customHeight="1" x14ac:dyDescent="0.35">
      <c r="A76" s="18"/>
      <c r="B76" s="18"/>
      <c r="C76" s="18" t="s">
        <v>243</v>
      </c>
      <c r="D76" s="18"/>
      <c r="E76" s="18"/>
      <c r="F76" s="18"/>
      <c r="H76" s="18"/>
    </row>
    <row r="77" spans="1:8" ht="15" customHeight="1" x14ac:dyDescent="0.35">
      <c r="A77" s="18"/>
      <c r="B77" s="18"/>
      <c r="C77" s="18" t="s">
        <v>244</v>
      </c>
      <c r="D77" s="18"/>
      <c r="E77" s="18"/>
      <c r="F77" s="18"/>
      <c r="G77" s="18"/>
      <c r="H77" s="18"/>
    </row>
    <row r="78" spans="1:8" ht="15" customHeight="1" x14ac:dyDescent="0.35">
      <c r="A78" s="18"/>
      <c r="B78" s="18"/>
      <c r="C78" s="18" t="s">
        <v>245</v>
      </c>
      <c r="D78" s="18"/>
      <c r="E78" s="18"/>
      <c r="F78" s="18"/>
      <c r="G78" s="18"/>
      <c r="H78" s="18"/>
    </row>
    <row r="79" spans="1:8" ht="15" customHeight="1" x14ac:dyDescent="0.35">
      <c r="A79" s="18"/>
      <c r="B79" s="18"/>
      <c r="C79" s="18" t="s">
        <v>246</v>
      </c>
      <c r="D79" s="18"/>
      <c r="E79" s="18"/>
      <c r="F79" s="18"/>
      <c r="G79" s="18"/>
      <c r="H79" s="18"/>
    </row>
    <row r="80" spans="1:8" ht="15" customHeight="1" x14ac:dyDescent="0.35">
      <c r="A80" s="18"/>
      <c r="B80" s="18"/>
      <c r="C80" s="18" t="s">
        <v>250</v>
      </c>
      <c r="D80" s="18"/>
      <c r="E80" s="18"/>
      <c r="F80" s="18"/>
      <c r="G80" s="18"/>
      <c r="H80" s="18"/>
    </row>
    <row r="81" spans="1:8" ht="15" customHeight="1" x14ac:dyDescent="0.35">
      <c r="A81" s="18"/>
      <c r="B81" s="18"/>
      <c r="C81" s="18" t="s">
        <v>247</v>
      </c>
      <c r="D81" s="18"/>
      <c r="E81" s="18"/>
      <c r="F81" s="18"/>
      <c r="G81" s="18"/>
      <c r="H81" s="18"/>
    </row>
    <row r="82" spans="1:8" ht="15" customHeight="1" x14ac:dyDescent="0.35">
      <c r="A82" s="18"/>
      <c r="B82" s="18"/>
      <c r="C82" s="18" t="s">
        <v>248</v>
      </c>
      <c r="D82" s="18"/>
      <c r="E82" s="18"/>
      <c r="F82" s="18"/>
      <c r="G82" s="18"/>
      <c r="H82" s="18"/>
    </row>
    <row r="83" spans="1:8" ht="15" customHeight="1" x14ac:dyDescent="0.35">
      <c r="A83" s="18"/>
      <c r="B83" s="18"/>
      <c r="C83" s="18" t="s">
        <v>249</v>
      </c>
      <c r="D83" s="18"/>
      <c r="E83" s="18"/>
      <c r="F83" s="18"/>
      <c r="G83" s="18"/>
      <c r="H83" s="18"/>
    </row>
    <row r="84" spans="1:8" ht="15" customHeight="1" x14ac:dyDescent="0.35">
      <c r="A84" s="18"/>
      <c r="B84" s="18"/>
      <c r="C84" s="18"/>
      <c r="D84" s="18"/>
      <c r="E84" s="18"/>
      <c r="F84" s="18"/>
      <c r="G84" s="18"/>
      <c r="H84" s="18"/>
    </row>
    <row r="85" spans="1:8" ht="15" customHeight="1" x14ac:dyDescent="0.35">
      <c r="A85" s="18"/>
      <c r="B85" s="41" t="s">
        <v>178</v>
      </c>
      <c r="C85" s="18"/>
      <c r="D85" s="352"/>
      <c r="E85" s="354"/>
      <c r="F85" s="18"/>
      <c r="G85" s="18"/>
      <c r="H85" s="18"/>
    </row>
    <row r="86" spans="1:8" ht="15" customHeight="1" x14ac:dyDescent="0.35">
      <c r="A86" s="18"/>
      <c r="B86" s="18"/>
      <c r="C86" s="18"/>
      <c r="D86" s="381"/>
      <c r="E86" s="381"/>
      <c r="F86" s="18"/>
      <c r="G86" s="18"/>
      <c r="H86" s="18"/>
    </row>
    <row r="87" spans="1:8" ht="15" customHeight="1" x14ac:dyDescent="0.35">
      <c r="A87" s="18"/>
      <c r="B87" s="38" t="s">
        <v>26</v>
      </c>
      <c r="C87" s="18"/>
      <c r="D87" s="18"/>
      <c r="E87" s="18"/>
      <c r="F87" s="18"/>
      <c r="G87" s="18"/>
      <c r="H87" s="18"/>
    </row>
    <row r="88" spans="1:8" ht="15" customHeight="1" x14ac:dyDescent="0.35">
      <c r="A88" s="18"/>
      <c r="B88" s="26" t="s">
        <v>27</v>
      </c>
      <c r="C88" s="18"/>
      <c r="D88" s="18"/>
      <c r="E88" s="18"/>
      <c r="F88" s="18"/>
      <c r="G88" s="18"/>
      <c r="H88" s="18"/>
    </row>
    <row r="89" spans="1:8" ht="15" customHeight="1" x14ac:dyDescent="0.35">
      <c r="A89" s="18"/>
      <c r="B89" s="365"/>
      <c r="C89" s="366"/>
      <c r="D89" s="366"/>
      <c r="E89" s="366"/>
      <c r="F89" s="366"/>
      <c r="G89" s="366"/>
      <c r="H89" s="367"/>
    </row>
    <row r="90" spans="1:8" ht="15" customHeight="1" x14ac:dyDescent="0.35">
      <c r="A90" s="18"/>
      <c r="B90" s="368"/>
      <c r="C90" s="369"/>
      <c r="D90" s="369"/>
      <c r="E90" s="369"/>
      <c r="F90" s="369"/>
      <c r="G90" s="369"/>
      <c r="H90" s="370"/>
    </row>
    <row r="91" spans="1:8" ht="15" customHeight="1" x14ac:dyDescent="0.35">
      <c r="A91" s="18"/>
      <c r="B91" s="368"/>
      <c r="C91" s="369"/>
      <c r="D91" s="369"/>
      <c r="E91" s="369"/>
      <c r="F91" s="369"/>
      <c r="G91" s="369"/>
      <c r="H91" s="370"/>
    </row>
    <row r="92" spans="1:8" ht="15" customHeight="1" x14ac:dyDescent="0.35">
      <c r="A92" s="18"/>
      <c r="B92" s="371"/>
      <c r="C92" s="372"/>
      <c r="D92" s="372"/>
      <c r="E92" s="372"/>
      <c r="F92" s="372"/>
      <c r="G92" s="372"/>
      <c r="H92" s="373"/>
    </row>
    <row r="93" spans="1:8" ht="15" customHeight="1" x14ac:dyDescent="0.35">
      <c r="A93" s="18"/>
      <c r="B93" s="18"/>
      <c r="C93" s="18"/>
      <c r="D93" s="18"/>
      <c r="E93" s="18"/>
      <c r="F93" s="18"/>
      <c r="G93" s="18"/>
      <c r="H93" s="18"/>
    </row>
    <row r="94" spans="1:8" ht="15" customHeight="1" x14ac:dyDescent="0.35">
      <c r="A94" s="18"/>
      <c r="B94" s="18" t="s">
        <v>24</v>
      </c>
      <c r="C94" s="18"/>
      <c r="D94" s="18"/>
      <c r="E94" s="18"/>
      <c r="G94" s="48"/>
    </row>
    <row r="95" spans="1:8" ht="15" customHeight="1" x14ac:dyDescent="0.35">
      <c r="A95" s="18"/>
      <c r="B95" s="18"/>
      <c r="C95" s="18" t="s">
        <v>251</v>
      </c>
      <c r="E95" s="48" t="s">
        <v>177</v>
      </c>
      <c r="F95" s="49"/>
      <c r="G95" s="48"/>
    </row>
    <row r="96" spans="1:8" ht="15" customHeight="1" x14ac:dyDescent="0.35">
      <c r="A96" s="18"/>
      <c r="B96" s="18"/>
      <c r="C96" s="18" t="s">
        <v>252</v>
      </c>
      <c r="D96" s="18"/>
      <c r="E96" s="18"/>
      <c r="G96" s="48"/>
    </row>
    <row r="97" spans="1:8" ht="15" customHeight="1" x14ac:dyDescent="0.35">
      <c r="A97" s="18"/>
      <c r="B97" s="18"/>
      <c r="C97" s="18"/>
      <c r="D97" s="18"/>
      <c r="E97" s="18"/>
      <c r="G97" s="48"/>
    </row>
    <row r="98" spans="1:8" ht="15" customHeight="1" x14ac:dyDescent="0.35">
      <c r="A98" s="18"/>
      <c r="B98" s="18"/>
      <c r="C98" s="18"/>
      <c r="D98" s="18"/>
      <c r="E98" s="18"/>
      <c r="G98" s="48"/>
    </row>
    <row r="99" spans="1:8" ht="15" customHeight="1" x14ac:dyDescent="0.35">
      <c r="A99" s="18"/>
      <c r="B99" s="38" t="s">
        <v>179</v>
      </c>
      <c r="C99" s="18"/>
      <c r="D99" s="18"/>
      <c r="E99" s="18"/>
      <c r="F99" s="18"/>
      <c r="G99" s="18"/>
      <c r="H99" s="18"/>
    </row>
    <row r="100" spans="1:8" ht="15" customHeight="1" x14ac:dyDescent="0.35">
      <c r="A100" s="18"/>
      <c r="B100" s="18"/>
      <c r="C100" s="18" t="s">
        <v>253</v>
      </c>
      <c r="D100" s="18"/>
      <c r="E100" s="18"/>
      <c r="F100" s="18"/>
      <c r="G100" s="18"/>
      <c r="H100" s="18"/>
    </row>
    <row r="101" spans="1:8" ht="15" customHeight="1" x14ac:dyDescent="0.35">
      <c r="A101" s="18"/>
      <c r="B101" s="18"/>
      <c r="C101" s="18" t="s">
        <v>254</v>
      </c>
      <c r="D101" s="18"/>
      <c r="E101" s="18"/>
      <c r="F101" s="18"/>
      <c r="G101" s="18"/>
      <c r="H101" s="18"/>
    </row>
    <row r="102" spans="1:8" ht="15" customHeight="1" x14ac:dyDescent="0.35">
      <c r="A102" s="18"/>
      <c r="B102" s="18"/>
      <c r="C102" s="18" t="s">
        <v>255</v>
      </c>
      <c r="D102" s="18"/>
      <c r="E102" s="18"/>
      <c r="F102" s="18"/>
      <c r="G102" s="18"/>
      <c r="H102" s="18"/>
    </row>
    <row r="103" spans="1:8" ht="15" customHeight="1" x14ac:dyDescent="0.35">
      <c r="A103" s="18"/>
      <c r="B103" s="18"/>
      <c r="C103" s="18" t="s">
        <v>256</v>
      </c>
      <c r="D103" s="18"/>
      <c r="E103" s="18"/>
      <c r="F103" s="18"/>
      <c r="G103" s="18"/>
      <c r="H103" s="18"/>
    </row>
    <row r="104" spans="1:8" ht="15" customHeight="1" x14ac:dyDescent="0.35">
      <c r="A104" s="18"/>
      <c r="B104" s="18"/>
      <c r="C104" s="18" t="s">
        <v>257</v>
      </c>
      <c r="D104" s="18"/>
      <c r="E104" s="18"/>
      <c r="F104" s="18"/>
      <c r="G104" s="18"/>
      <c r="H104" s="18"/>
    </row>
    <row r="105" spans="1:8" ht="15" customHeight="1" x14ac:dyDescent="0.35">
      <c r="A105" s="18"/>
      <c r="B105" s="18"/>
      <c r="C105" s="18" t="s">
        <v>258</v>
      </c>
      <c r="D105" s="365"/>
      <c r="E105" s="366"/>
      <c r="F105" s="366"/>
      <c r="G105" s="366"/>
      <c r="H105" s="367"/>
    </row>
    <row r="106" spans="1:8" ht="15" customHeight="1" x14ac:dyDescent="0.35">
      <c r="A106" s="18"/>
      <c r="B106" s="18"/>
      <c r="C106" s="18"/>
      <c r="D106" s="371"/>
      <c r="E106" s="372"/>
      <c r="F106" s="372"/>
      <c r="G106" s="372"/>
      <c r="H106" s="373"/>
    </row>
    <row r="107" spans="1:8" ht="15" customHeight="1" x14ac:dyDescent="0.35">
      <c r="A107" s="18"/>
      <c r="B107" s="18"/>
      <c r="C107" s="18"/>
      <c r="D107" s="18"/>
      <c r="E107" s="18"/>
      <c r="F107" s="18"/>
      <c r="G107" s="18"/>
      <c r="H107" s="18"/>
    </row>
    <row r="108" spans="1:8" ht="15" customHeight="1" x14ac:dyDescent="0.35">
      <c r="A108" s="18"/>
      <c r="B108" s="38" t="s">
        <v>181</v>
      </c>
      <c r="C108" s="18"/>
    </row>
    <row r="109" spans="1:8" ht="15" customHeight="1" x14ac:dyDescent="0.35">
      <c r="A109" s="18"/>
      <c r="B109" s="38"/>
      <c r="C109" s="18"/>
      <c r="D109" s="50" t="s">
        <v>28</v>
      </c>
      <c r="E109" s="50" t="s">
        <v>29</v>
      </c>
      <c r="F109" s="50" t="s">
        <v>21</v>
      </c>
    </row>
    <row r="110" spans="1:8" ht="15" customHeight="1" x14ac:dyDescent="0.35">
      <c r="A110" s="18"/>
      <c r="B110" s="41" t="s">
        <v>182</v>
      </c>
      <c r="C110" s="18"/>
      <c r="D110" s="51">
        <v>0</v>
      </c>
      <c r="E110" s="51">
        <v>0</v>
      </c>
      <c r="F110" s="52">
        <f>SUM(D110,E110)</f>
        <v>0</v>
      </c>
    </row>
    <row r="111" spans="1:8" ht="15" customHeight="1" thickBot="1" x14ac:dyDescent="0.4">
      <c r="A111" s="18"/>
      <c r="B111" s="41" t="s">
        <v>183</v>
      </c>
      <c r="C111" s="18"/>
      <c r="D111" s="53">
        <v>0</v>
      </c>
      <c r="E111" s="53">
        <v>0</v>
      </c>
      <c r="F111" s="54">
        <f>SUM(D111,E111)</f>
        <v>0</v>
      </c>
    </row>
    <row r="112" spans="1:8" ht="15" customHeight="1" x14ac:dyDescent="0.35">
      <c r="A112" s="18"/>
      <c r="B112" s="355" t="s">
        <v>206</v>
      </c>
      <c r="C112" s="355"/>
      <c r="D112" s="55">
        <f>SUM(D110:D111)</f>
        <v>0</v>
      </c>
      <c r="E112" s="55">
        <f>SUM(E110:E111)</f>
        <v>0</v>
      </c>
      <c r="F112" s="55">
        <f>SUM(F110:F111)</f>
        <v>0</v>
      </c>
    </row>
    <row r="113" spans="1:8" ht="15" customHeight="1" x14ac:dyDescent="0.35">
      <c r="A113" s="18"/>
      <c r="B113" s="18"/>
      <c r="C113" s="18"/>
      <c r="D113" s="18"/>
      <c r="E113" s="18"/>
      <c r="F113" s="18"/>
      <c r="G113" s="18"/>
      <c r="H113" s="18"/>
    </row>
    <row r="114" spans="1:8" ht="15" customHeight="1" x14ac:dyDescent="0.35">
      <c r="A114" s="18"/>
      <c r="B114" s="41" t="s">
        <v>139</v>
      </c>
      <c r="C114" s="18"/>
      <c r="D114" s="18"/>
      <c r="E114" s="18"/>
      <c r="F114" s="18"/>
      <c r="G114" s="51">
        <v>0</v>
      </c>
      <c r="H114" s="18"/>
    </row>
    <row r="115" spans="1:8" ht="15" customHeight="1" x14ac:dyDescent="0.35">
      <c r="A115" s="18"/>
      <c r="B115" s="46"/>
      <c r="C115" s="18"/>
      <c r="D115" s="18"/>
      <c r="E115" s="18"/>
      <c r="F115" s="18"/>
      <c r="G115" s="18"/>
      <c r="H115" s="18"/>
    </row>
    <row r="116" spans="1:8" ht="15" customHeight="1" x14ac:dyDescent="0.35">
      <c r="A116" s="18"/>
      <c r="B116" s="41" t="s">
        <v>138</v>
      </c>
      <c r="C116" s="18"/>
      <c r="D116" s="18"/>
      <c r="E116" s="18"/>
      <c r="F116" s="18"/>
      <c r="G116" s="18"/>
      <c r="H116" s="18"/>
    </row>
    <row r="117" spans="1:8" ht="15" customHeight="1" x14ac:dyDescent="0.35">
      <c r="A117" s="18"/>
      <c r="B117" s="41"/>
      <c r="C117" s="18" t="s">
        <v>251</v>
      </c>
      <c r="D117" s="18"/>
      <c r="E117" s="18"/>
      <c r="F117" s="18"/>
      <c r="G117" s="18"/>
      <c r="H117" s="18"/>
    </row>
    <row r="118" spans="1:8" ht="15" customHeight="1" x14ac:dyDescent="0.35">
      <c r="A118" s="18"/>
      <c r="B118" s="41"/>
      <c r="C118" s="18" t="s">
        <v>252</v>
      </c>
      <c r="D118" s="18"/>
      <c r="E118" s="18"/>
      <c r="F118" s="18"/>
      <c r="G118" s="18"/>
      <c r="H118" s="18"/>
    </row>
    <row r="119" spans="1:8" ht="15" customHeight="1" x14ac:dyDescent="0.35">
      <c r="A119" s="18"/>
      <c r="B119" s="41" t="s">
        <v>107</v>
      </c>
      <c r="C119" s="18"/>
      <c r="D119" s="18"/>
      <c r="E119" s="131">
        <v>0</v>
      </c>
      <c r="F119" s="18"/>
      <c r="G119" s="18"/>
      <c r="H119" s="18"/>
    </row>
    <row r="120" spans="1:8" ht="15" customHeight="1" x14ac:dyDescent="0.35">
      <c r="A120" s="18"/>
      <c r="B120" s="41" t="s">
        <v>108</v>
      </c>
      <c r="C120" s="18"/>
      <c r="D120" s="18"/>
      <c r="E120" s="131"/>
      <c r="F120" s="18"/>
      <c r="G120" s="18"/>
      <c r="H120" s="18"/>
    </row>
    <row r="121" spans="1:8" ht="15" customHeight="1" x14ac:dyDescent="0.35">
      <c r="A121" s="18"/>
      <c r="B121" s="56"/>
      <c r="C121" s="56"/>
      <c r="D121" s="56"/>
      <c r="E121" s="56"/>
      <c r="F121" s="56"/>
      <c r="G121" s="56"/>
      <c r="H121" s="56"/>
    </row>
    <row r="122" spans="1:8" ht="15" customHeight="1" x14ac:dyDescent="0.35">
      <c r="A122" s="376" t="s">
        <v>30</v>
      </c>
      <c r="B122" s="376"/>
      <c r="C122" s="376"/>
      <c r="D122" s="376"/>
      <c r="E122" s="376"/>
      <c r="F122" s="376"/>
      <c r="G122" s="376"/>
      <c r="H122" s="376"/>
    </row>
    <row r="123" spans="1:8" ht="15" customHeight="1" x14ac:dyDescent="0.35">
      <c r="A123" s="18"/>
      <c r="B123" s="56"/>
      <c r="C123" s="56"/>
      <c r="D123" s="56"/>
      <c r="E123" s="56"/>
      <c r="F123" s="56"/>
      <c r="G123" s="56"/>
      <c r="H123" s="56"/>
    </row>
    <row r="124" spans="1:8" ht="15" customHeight="1" x14ac:dyDescent="0.35">
      <c r="A124" s="18"/>
      <c r="B124" s="18"/>
      <c r="D124" s="50" t="s">
        <v>23</v>
      </c>
      <c r="E124" s="50" t="s">
        <v>31</v>
      </c>
      <c r="F124" s="18"/>
      <c r="G124" s="18"/>
      <c r="H124" s="18"/>
    </row>
    <row r="125" spans="1:8" ht="15" customHeight="1" x14ac:dyDescent="0.35">
      <c r="A125" s="18"/>
      <c r="B125" s="18" t="s">
        <v>184</v>
      </c>
      <c r="C125" s="18"/>
      <c r="D125" s="120"/>
      <c r="E125" s="121"/>
      <c r="F125" s="18"/>
      <c r="G125" s="18"/>
      <c r="H125" s="18"/>
    </row>
    <row r="126" spans="1:8" ht="15" customHeight="1" x14ac:dyDescent="0.35">
      <c r="A126" s="18"/>
      <c r="B126" s="18" t="s">
        <v>185</v>
      </c>
      <c r="C126" s="18"/>
      <c r="D126" s="120"/>
      <c r="E126" s="121"/>
      <c r="F126" s="18"/>
      <c r="G126" s="18"/>
      <c r="H126" s="18"/>
    </row>
    <row r="127" spans="1:8" ht="15" customHeight="1" x14ac:dyDescent="0.35">
      <c r="A127" s="18"/>
      <c r="B127" s="18" t="s">
        <v>186</v>
      </c>
      <c r="C127" s="18"/>
      <c r="D127" s="120"/>
      <c r="E127" s="121"/>
      <c r="F127" s="18"/>
      <c r="G127" s="18"/>
      <c r="H127" s="18"/>
    </row>
    <row r="128" spans="1:8" ht="15" customHeight="1" x14ac:dyDescent="0.35">
      <c r="A128" s="18"/>
      <c r="B128" s="18"/>
      <c r="C128" s="18"/>
      <c r="D128" s="18"/>
      <c r="E128" s="18"/>
      <c r="F128" s="18"/>
      <c r="G128" s="18"/>
      <c r="H128" s="18"/>
    </row>
    <row r="129" spans="1:8" ht="15" customHeight="1" x14ac:dyDescent="0.35">
      <c r="A129" s="18"/>
      <c r="B129" s="38" t="s">
        <v>180</v>
      </c>
      <c r="C129" s="18"/>
      <c r="D129" s="18"/>
      <c r="E129" s="18"/>
      <c r="F129" s="18"/>
      <c r="G129" s="18"/>
      <c r="H129" s="18"/>
    </row>
    <row r="130" spans="1:8" ht="15" customHeight="1" x14ac:dyDescent="0.35">
      <c r="A130" s="18"/>
      <c r="B130" s="41" t="s">
        <v>32</v>
      </c>
      <c r="C130" s="18"/>
      <c r="D130" s="18"/>
      <c r="E130" s="356"/>
      <c r="F130" s="357"/>
      <c r="G130" s="357"/>
      <c r="H130" s="358"/>
    </row>
    <row r="131" spans="1:8" ht="15" customHeight="1" x14ac:dyDescent="0.35">
      <c r="A131" s="18"/>
      <c r="B131" s="41" t="s">
        <v>33</v>
      </c>
      <c r="C131" s="18"/>
      <c r="D131" s="18"/>
      <c r="E131" s="51"/>
      <c r="F131" s="32"/>
      <c r="G131" s="32"/>
      <c r="H131" s="32"/>
    </row>
    <row r="132" spans="1:8" ht="15" customHeight="1" x14ac:dyDescent="0.35">
      <c r="A132" s="18"/>
      <c r="B132" s="41" t="s">
        <v>118</v>
      </c>
      <c r="C132" s="18"/>
      <c r="D132" s="18"/>
      <c r="E132" s="240"/>
      <c r="F132" s="32"/>
      <c r="G132" s="32"/>
      <c r="H132" s="32"/>
    </row>
    <row r="133" spans="1:8" ht="15" customHeight="1" x14ac:dyDescent="0.35">
      <c r="A133" s="18"/>
      <c r="B133" s="18"/>
      <c r="C133" s="18"/>
      <c r="D133" s="18"/>
      <c r="E133" s="18"/>
      <c r="F133" s="18"/>
      <c r="G133" s="18"/>
      <c r="H133" s="18"/>
    </row>
    <row r="134" spans="1:8" ht="15" customHeight="1" x14ac:dyDescent="0.35">
      <c r="A134" s="18"/>
      <c r="B134" s="38" t="s">
        <v>190</v>
      </c>
      <c r="C134" s="18"/>
      <c r="D134" s="18"/>
      <c r="E134" s="18"/>
      <c r="F134" s="18"/>
      <c r="G134" s="18"/>
      <c r="H134" s="18"/>
    </row>
    <row r="135" spans="1:8" ht="15" customHeight="1" x14ac:dyDescent="0.35">
      <c r="A135" s="18"/>
      <c r="B135" s="41" t="s">
        <v>109</v>
      </c>
      <c r="C135" s="18"/>
      <c r="D135" s="18"/>
      <c r="E135" s="18"/>
      <c r="F135" s="18"/>
      <c r="G135" s="120"/>
      <c r="H135" s="18"/>
    </row>
    <row r="136" spans="1:8" ht="15" customHeight="1" x14ac:dyDescent="0.35">
      <c r="A136" s="18"/>
      <c r="B136" s="41" t="s">
        <v>110</v>
      </c>
      <c r="C136" s="18"/>
      <c r="D136" s="18"/>
      <c r="F136" s="18"/>
      <c r="G136" s="120"/>
      <c r="H136" s="18"/>
    </row>
    <row r="137" spans="1:8" ht="15" customHeight="1" x14ac:dyDescent="0.35">
      <c r="A137" s="18"/>
      <c r="B137" s="18"/>
      <c r="C137" s="18"/>
      <c r="D137" s="18"/>
      <c r="E137" s="18"/>
      <c r="F137" s="18"/>
      <c r="G137" s="32"/>
      <c r="H137" s="18"/>
    </row>
    <row r="138" spans="1:8" ht="15" customHeight="1" x14ac:dyDescent="0.35">
      <c r="A138" s="18"/>
      <c r="B138" s="26" t="s">
        <v>111</v>
      </c>
      <c r="C138" s="18"/>
      <c r="D138" s="18"/>
      <c r="F138" s="18"/>
      <c r="G138" s="18"/>
      <c r="H138" s="18"/>
    </row>
    <row r="139" spans="1:8" ht="15" customHeight="1" x14ac:dyDescent="0.35">
      <c r="A139" s="18"/>
      <c r="B139" s="365"/>
      <c r="C139" s="366"/>
      <c r="D139" s="366"/>
      <c r="E139" s="366"/>
      <c r="F139" s="366"/>
      <c r="G139" s="366"/>
      <c r="H139" s="367"/>
    </row>
    <row r="140" spans="1:8" ht="15" customHeight="1" x14ac:dyDescent="0.35">
      <c r="A140" s="18"/>
      <c r="B140" s="368"/>
      <c r="C140" s="369"/>
      <c r="D140" s="369"/>
      <c r="E140" s="369"/>
      <c r="F140" s="369"/>
      <c r="G140" s="369"/>
      <c r="H140" s="370"/>
    </row>
    <row r="141" spans="1:8" ht="15" customHeight="1" x14ac:dyDescent="0.35">
      <c r="A141" s="18"/>
      <c r="B141" s="368"/>
      <c r="C141" s="369"/>
      <c r="D141" s="369"/>
      <c r="E141" s="369"/>
      <c r="F141" s="369"/>
      <c r="G141" s="369"/>
      <c r="H141" s="370"/>
    </row>
    <row r="142" spans="1:8" ht="15" customHeight="1" x14ac:dyDescent="0.35">
      <c r="A142" s="18"/>
      <c r="B142" s="371"/>
      <c r="C142" s="372"/>
      <c r="D142" s="372"/>
      <c r="E142" s="372"/>
      <c r="F142" s="372"/>
      <c r="G142" s="372"/>
      <c r="H142" s="373"/>
    </row>
    <row r="143" spans="1:8" ht="15" customHeight="1" x14ac:dyDescent="0.35">
      <c r="A143" s="18"/>
      <c r="B143" s="18"/>
      <c r="C143" s="18"/>
      <c r="D143" s="18"/>
      <c r="E143" s="18"/>
      <c r="F143" s="18"/>
      <c r="G143" s="18"/>
      <c r="H143" s="18"/>
    </row>
    <row r="144" spans="1:8" ht="15" customHeight="1" x14ac:dyDescent="0.35">
      <c r="A144" s="18"/>
      <c r="B144" s="41" t="s">
        <v>34</v>
      </c>
      <c r="C144" s="18"/>
      <c r="D144" s="18"/>
      <c r="E144" s="359"/>
      <c r="F144" s="360"/>
      <c r="G144" s="360"/>
      <c r="H144" s="361"/>
    </row>
    <row r="145" spans="1:8" ht="15" customHeight="1" x14ac:dyDescent="0.35">
      <c r="A145" s="18"/>
      <c r="B145" s="18"/>
      <c r="C145" s="18"/>
      <c r="D145" s="18"/>
      <c r="E145" s="362"/>
      <c r="F145" s="363"/>
      <c r="G145" s="363"/>
      <c r="H145" s="364"/>
    </row>
    <row r="146" spans="1:8" ht="15" customHeight="1" x14ac:dyDescent="0.35">
      <c r="A146" s="18"/>
      <c r="B146" s="18"/>
      <c r="C146" s="18"/>
      <c r="D146" s="18"/>
      <c r="E146" s="18"/>
      <c r="F146" s="18"/>
      <c r="G146" s="18"/>
      <c r="H146" s="18"/>
    </row>
    <row r="147" spans="1:8" ht="15" customHeight="1" x14ac:dyDescent="0.35">
      <c r="A147" s="18"/>
      <c r="B147" s="38" t="s">
        <v>187</v>
      </c>
      <c r="C147" s="18"/>
      <c r="D147" s="18"/>
      <c r="E147" s="18"/>
      <c r="F147" s="18"/>
      <c r="G147" s="18"/>
      <c r="H147" s="18"/>
    </row>
    <row r="148" spans="1:8" ht="15" customHeight="1" x14ac:dyDescent="0.35">
      <c r="A148" s="18"/>
      <c r="B148" s="41" t="s">
        <v>112</v>
      </c>
      <c r="C148" s="18"/>
      <c r="D148" s="18"/>
      <c r="E148" s="18"/>
    </row>
    <row r="149" spans="1:8" ht="15" customHeight="1" x14ac:dyDescent="0.35">
      <c r="A149" s="18"/>
      <c r="B149" s="41"/>
      <c r="C149" s="18" t="s">
        <v>251</v>
      </c>
      <c r="D149" s="18"/>
      <c r="E149" s="18"/>
    </row>
    <row r="150" spans="1:8" ht="15" customHeight="1" x14ac:dyDescent="0.35">
      <c r="A150" s="18"/>
      <c r="B150" s="41"/>
      <c r="C150" s="18" t="s">
        <v>252</v>
      </c>
      <c r="D150" s="18"/>
      <c r="E150" s="18"/>
    </row>
    <row r="151" spans="1:8" ht="15" customHeight="1" x14ac:dyDescent="0.35">
      <c r="A151" s="18"/>
      <c r="B151" s="41" t="s">
        <v>35</v>
      </c>
      <c r="D151" s="122"/>
      <c r="E151" s="18" t="s">
        <v>36</v>
      </c>
      <c r="H151" s="27"/>
    </row>
    <row r="152" spans="1:8" ht="15" customHeight="1" x14ac:dyDescent="0.35">
      <c r="A152" s="18"/>
      <c r="B152" s="18"/>
      <c r="C152" s="18"/>
      <c r="D152" s="18"/>
      <c r="E152" s="18"/>
      <c r="F152" s="18"/>
      <c r="G152" s="18"/>
      <c r="H152" s="18"/>
    </row>
    <row r="153" spans="1:8" ht="15" customHeight="1" x14ac:dyDescent="0.35">
      <c r="A153" s="18"/>
      <c r="B153" s="26" t="s">
        <v>205</v>
      </c>
      <c r="C153" s="18"/>
      <c r="D153" s="18"/>
      <c r="E153" s="18"/>
      <c r="F153" s="18"/>
      <c r="G153" s="18"/>
      <c r="H153" s="18"/>
    </row>
    <row r="154" spans="1:8" ht="15" customHeight="1" x14ac:dyDescent="0.35">
      <c r="A154" s="18"/>
      <c r="B154" s="365"/>
      <c r="C154" s="366"/>
      <c r="D154" s="366"/>
      <c r="E154" s="366"/>
      <c r="F154" s="366"/>
      <c r="G154" s="366"/>
      <c r="H154" s="367"/>
    </row>
    <row r="155" spans="1:8" ht="15" customHeight="1" x14ac:dyDescent="0.35">
      <c r="A155" s="18"/>
      <c r="B155" s="368"/>
      <c r="C155" s="369"/>
      <c r="D155" s="369"/>
      <c r="E155" s="369"/>
      <c r="F155" s="369"/>
      <c r="G155" s="369"/>
      <c r="H155" s="370"/>
    </row>
    <row r="156" spans="1:8" ht="15" customHeight="1" x14ac:dyDescent="0.35">
      <c r="A156" s="18"/>
      <c r="B156" s="368"/>
      <c r="C156" s="369"/>
      <c r="D156" s="369"/>
      <c r="E156" s="369"/>
      <c r="F156" s="369"/>
      <c r="G156" s="369"/>
      <c r="H156" s="370"/>
    </row>
    <row r="157" spans="1:8" ht="15" customHeight="1" x14ac:dyDescent="0.35">
      <c r="A157" s="18"/>
      <c r="B157" s="371"/>
      <c r="C157" s="372"/>
      <c r="D157" s="372"/>
      <c r="E157" s="372"/>
      <c r="F157" s="372"/>
      <c r="G157" s="372"/>
      <c r="H157" s="373"/>
    </row>
    <row r="158" spans="1:8" ht="15" customHeight="1" x14ac:dyDescent="0.35">
      <c r="A158" s="18"/>
      <c r="B158" s="18"/>
      <c r="C158" s="18"/>
      <c r="D158" s="18"/>
      <c r="E158" s="18"/>
      <c r="F158" s="18"/>
      <c r="G158" s="18"/>
      <c r="H158" s="18"/>
    </row>
    <row r="159" spans="1:8" ht="15" customHeight="1" x14ac:dyDescent="0.35">
      <c r="A159" s="18"/>
      <c r="B159" s="38" t="s">
        <v>188</v>
      </c>
      <c r="C159" s="18"/>
      <c r="D159" s="18"/>
      <c r="E159" s="18"/>
      <c r="F159" s="18"/>
      <c r="G159" s="18"/>
      <c r="H159" s="18"/>
    </row>
    <row r="160" spans="1:8" ht="15" customHeight="1" x14ac:dyDescent="0.35">
      <c r="A160" s="18"/>
      <c r="B160" s="41" t="s">
        <v>113</v>
      </c>
      <c r="C160" s="18"/>
      <c r="D160" s="18"/>
      <c r="E160" s="18"/>
      <c r="F160" s="18"/>
      <c r="G160" s="18"/>
      <c r="H160" s="18"/>
    </row>
    <row r="161" spans="1:8" ht="15" customHeight="1" x14ac:dyDescent="0.35">
      <c r="A161" s="18"/>
      <c r="B161" s="41"/>
      <c r="C161" s="18" t="s">
        <v>251</v>
      </c>
      <c r="D161" s="18"/>
      <c r="E161" s="18"/>
      <c r="F161" s="18"/>
      <c r="G161" s="18"/>
      <c r="H161" s="18"/>
    </row>
    <row r="162" spans="1:8" ht="15" customHeight="1" x14ac:dyDescent="0.35">
      <c r="A162" s="18"/>
      <c r="B162" s="41"/>
      <c r="C162" s="18" t="s">
        <v>252</v>
      </c>
      <c r="D162" s="18"/>
      <c r="E162" s="18"/>
      <c r="F162" s="18"/>
      <c r="G162" s="18"/>
      <c r="H162" s="18"/>
    </row>
    <row r="163" spans="1:8" ht="15" customHeight="1" x14ac:dyDescent="0.35">
      <c r="A163" s="18"/>
      <c r="B163" s="26" t="s">
        <v>37</v>
      </c>
      <c r="C163" s="18"/>
      <c r="D163" s="18"/>
      <c r="E163" s="18"/>
      <c r="F163" s="18"/>
      <c r="G163" s="18"/>
      <c r="H163" s="18"/>
    </row>
    <row r="164" spans="1:8" ht="15" customHeight="1" x14ac:dyDescent="0.35">
      <c r="A164" s="18"/>
      <c r="B164" s="365"/>
      <c r="C164" s="366"/>
      <c r="D164" s="366"/>
      <c r="E164" s="366"/>
      <c r="F164" s="366"/>
      <c r="G164" s="366"/>
      <c r="H164" s="367"/>
    </row>
    <row r="165" spans="1:8" ht="15" customHeight="1" x14ac:dyDescent="0.35">
      <c r="A165" s="18"/>
      <c r="B165" s="368"/>
      <c r="C165" s="369"/>
      <c r="D165" s="369"/>
      <c r="E165" s="369"/>
      <c r="F165" s="369"/>
      <c r="G165" s="369"/>
      <c r="H165" s="370"/>
    </row>
    <row r="166" spans="1:8" ht="15" customHeight="1" x14ac:dyDescent="0.35">
      <c r="A166" s="18"/>
      <c r="B166" s="368"/>
      <c r="C166" s="369"/>
      <c r="D166" s="369"/>
      <c r="E166" s="369"/>
      <c r="F166" s="369"/>
      <c r="G166" s="369"/>
      <c r="H166" s="370"/>
    </row>
    <row r="167" spans="1:8" ht="15" customHeight="1" x14ac:dyDescent="0.35">
      <c r="A167" s="18"/>
      <c r="B167" s="371"/>
      <c r="C167" s="372"/>
      <c r="D167" s="372"/>
      <c r="E167" s="372"/>
      <c r="F167" s="372"/>
      <c r="G167" s="372"/>
      <c r="H167" s="373"/>
    </row>
    <row r="168" spans="1:8" ht="15" customHeight="1" x14ac:dyDescent="0.35">
      <c r="A168" s="18"/>
      <c r="B168" s="18"/>
      <c r="C168" s="18"/>
      <c r="D168" s="18"/>
      <c r="E168" s="18"/>
      <c r="F168" s="18"/>
      <c r="G168" s="18"/>
      <c r="H168" s="18"/>
    </row>
    <row r="169" spans="1:8" ht="15" customHeight="1" x14ac:dyDescent="0.35">
      <c r="A169" s="18"/>
      <c r="B169" s="41" t="s">
        <v>119</v>
      </c>
      <c r="C169" s="18"/>
      <c r="D169" s="18"/>
      <c r="E169" s="18"/>
      <c r="F169" s="18"/>
      <c r="G169" s="18"/>
      <c r="H169" s="18"/>
    </row>
    <row r="170" spans="1:8" ht="15" customHeight="1" x14ac:dyDescent="0.35">
      <c r="A170" s="18"/>
      <c r="B170" s="41"/>
      <c r="C170" s="18" t="s">
        <v>251</v>
      </c>
      <c r="D170" s="18"/>
      <c r="E170" s="18"/>
      <c r="F170" s="18"/>
      <c r="G170" s="18"/>
      <c r="H170" s="18"/>
    </row>
    <row r="171" spans="1:8" ht="15" customHeight="1" x14ac:dyDescent="0.35">
      <c r="A171" s="18"/>
      <c r="B171" s="41"/>
      <c r="C171" s="18" t="s">
        <v>252</v>
      </c>
      <c r="D171" s="18"/>
      <c r="E171" s="18"/>
      <c r="F171" s="18"/>
      <c r="G171" s="18"/>
      <c r="H171" s="18"/>
    </row>
    <row r="172" spans="1:8" ht="15" customHeight="1" x14ac:dyDescent="0.35">
      <c r="A172" s="18"/>
      <c r="B172" s="18"/>
      <c r="C172" s="18"/>
      <c r="D172" s="18"/>
      <c r="E172" s="18"/>
      <c r="F172" s="18"/>
      <c r="G172" s="18"/>
      <c r="H172" s="18"/>
    </row>
    <row r="173" spans="1:8" ht="15" customHeight="1" x14ac:dyDescent="0.35">
      <c r="A173" s="18"/>
      <c r="B173" s="374" t="s">
        <v>114</v>
      </c>
      <c r="C173" s="374"/>
      <c r="D173" s="374"/>
      <c r="E173" s="374"/>
      <c r="F173" s="374"/>
      <c r="G173" s="374"/>
      <c r="H173" s="374"/>
    </row>
    <row r="174" spans="1:8" ht="15" customHeight="1" x14ac:dyDescent="0.35">
      <c r="A174" s="18"/>
      <c r="B174" s="365"/>
      <c r="C174" s="366"/>
      <c r="D174" s="366"/>
      <c r="E174" s="366"/>
      <c r="F174" s="366"/>
      <c r="G174" s="366"/>
      <c r="H174" s="367"/>
    </row>
    <row r="175" spans="1:8" ht="15" customHeight="1" x14ac:dyDescent="0.35">
      <c r="A175" s="18"/>
      <c r="B175" s="368"/>
      <c r="C175" s="369"/>
      <c r="D175" s="369"/>
      <c r="E175" s="369"/>
      <c r="F175" s="369"/>
      <c r="G175" s="369"/>
      <c r="H175" s="370"/>
    </row>
    <row r="176" spans="1:8" x14ac:dyDescent="0.35">
      <c r="A176" s="18"/>
      <c r="B176" s="368"/>
      <c r="C176" s="369"/>
      <c r="D176" s="369"/>
      <c r="E176" s="369"/>
      <c r="F176" s="369"/>
      <c r="G176" s="369"/>
      <c r="H176" s="370"/>
    </row>
    <row r="177" spans="1:8" x14ac:dyDescent="0.35">
      <c r="A177" s="18"/>
      <c r="B177" s="371"/>
      <c r="C177" s="372"/>
      <c r="D177" s="372"/>
      <c r="E177" s="372"/>
      <c r="F177" s="372"/>
      <c r="G177" s="372"/>
      <c r="H177" s="373"/>
    </row>
    <row r="178" spans="1:8" ht="12.75" customHeight="1" x14ac:dyDescent="0.35">
      <c r="A178" s="18"/>
      <c r="B178" s="18"/>
      <c r="C178" s="18"/>
      <c r="D178" s="18"/>
      <c r="E178" s="18"/>
      <c r="F178" s="18"/>
      <c r="G178" s="18"/>
      <c r="H178" s="18"/>
    </row>
    <row r="179" spans="1:8" x14ac:dyDescent="0.35">
      <c r="A179" s="18"/>
      <c r="B179" s="41" t="s">
        <v>189</v>
      </c>
      <c r="C179" s="18"/>
      <c r="D179" s="18"/>
      <c r="E179" s="18"/>
      <c r="F179" s="18"/>
      <c r="G179" s="18"/>
      <c r="H179" s="18"/>
    </row>
    <row r="180" spans="1:8" x14ac:dyDescent="0.35">
      <c r="A180" s="18"/>
      <c r="B180" s="41"/>
      <c r="C180" s="18" t="s">
        <v>251</v>
      </c>
      <c r="D180" s="18"/>
      <c r="E180" s="18"/>
      <c r="F180" s="18"/>
      <c r="G180" s="18"/>
      <c r="H180" s="18"/>
    </row>
    <row r="181" spans="1:8" x14ac:dyDescent="0.35">
      <c r="A181" s="18"/>
      <c r="B181" s="41"/>
      <c r="C181" s="18" t="s">
        <v>252</v>
      </c>
      <c r="D181" s="18"/>
      <c r="E181" s="18"/>
      <c r="F181" s="18"/>
      <c r="G181" s="18"/>
      <c r="H181" s="18"/>
    </row>
    <row r="182" spans="1:8" x14ac:dyDescent="0.35">
      <c r="A182" s="18"/>
      <c r="B182" s="41"/>
      <c r="C182" s="18"/>
      <c r="D182" s="18"/>
      <c r="E182" s="18"/>
      <c r="F182" s="18"/>
      <c r="G182" s="18"/>
      <c r="H182" s="18"/>
    </row>
    <row r="183" spans="1:8" x14ac:dyDescent="0.35">
      <c r="A183" s="18"/>
      <c r="B183" s="38" t="s">
        <v>191</v>
      </c>
      <c r="C183" s="18"/>
      <c r="D183" s="18"/>
      <c r="E183" s="18"/>
      <c r="F183" s="18"/>
      <c r="G183" s="18"/>
      <c r="H183" s="18"/>
    </row>
    <row r="184" spans="1:8" ht="15" customHeight="1" x14ac:dyDescent="0.35">
      <c r="A184" s="18"/>
      <c r="B184" s="41" t="s">
        <v>38</v>
      </c>
      <c r="C184" s="18"/>
      <c r="D184" s="18"/>
      <c r="E184" s="18"/>
      <c r="F184" s="18"/>
      <c r="G184" s="18"/>
      <c r="H184" s="18"/>
    </row>
    <row r="185" spans="1:8" ht="15" customHeight="1" x14ac:dyDescent="0.35">
      <c r="A185" s="18"/>
      <c r="B185" s="41"/>
      <c r="C185" s="18" t="s">
        <v>251</v>
      </c>
      <c r="D185" s="18"/>
      <c r="E185" s="18"/>
      <c r="F185" s="18"/>
      <c r="G185" s="18"/>
      <c r="H185" s="18"/>
    </row>
    <row r="186" spans="1:8" ht="15" customHeight="1" x14ac:dyDescent="0.35">
      <c r="A186" s="18"/>
      <c r="B186" s="41"/>
      <c r="C186" s="18" t="s">
        <v>252</v>
      </c>
      <c r="D186" s="18"/>
      <c r="E186" s="18"/>
      <c r="F186" s="18"/>
      <c r="G186" s="18"/>
      <c r="H186" s="18"/>
    </row>
    <row r="187" spans="1:8" ht="15" customHeight="1" x14ac:dyDescent="0.35">
      <c r="A187" s="18"/>
      <c r="B187" s="41" t="s">
        <v>39</v>
      </c>
      <c r="C187" s="18"/>
      <c r="D187" s="18"/>
      <c r="E187" s="18"/>
      <c r="F187" s="18"/>
      <c r="G187" s="18"/>
      <c r="H187" s="18"/>
    </row>
    <row r="188" spans="1:8" ht="15" customHeight="1" x14ac:dyDescent="0.35">
      <c r="A188" s="18"/>
      <c r="B188" s="41"/>
      <c r="C188" s="18" t="s">
        <v>251</v>
      </c>
      <c r="D188" s="18"/>
      <c r="E188" s="18"/>
      <c r="F188" s="18"/>
      <c r="G188" s="18"/>
      <c r="H188" s="18"/>
    </row>
    <row r="189" spans="1:8" ht="15" customHeight="1" x14ac:dyDescent="0.35">
      <c r="A189" s="18"/>
      <c r="B189" s="41"/>
      <c r="C189" s="18" t="s">
        <v>252</v>
      </c>
      <c r="D189" s="18"/>
      <c r="E189" s="18"/>
      <c r="F189" s="18"/>
      <c r="G189" s="18"/>
      <c r="H189" s="18"/>
    </row>
    <row r="190" spans="1:8" ht="15" customHeight="1" x14ac:dyDescent="0.35">
      <c r="A190" s="18"/>
      <c r="B190" s="18"/>
      <c r="C190" s="18"/>
      <c r="D190" s="18"/>
      <c r="E190" s="18"/>
      <c r="F190" s="18"/>
      <c r="G190" s="18"/>
      <c r="H190" s="18"/>
    </row>
    <row r="191" spans="1:8" ht="15" customHeight="1" x14ac:dyDescent="0.35">
      <c r="A191" s="18"/>
      <c r="B191" s="38" t="s">
        <v>194</v>
      </c>
      <c r="C191" s="18"/>
      <c r="D191" s="18"/>
      <c r="E191" s="18"/>
      <c r="F191" s="18"/>
      <c r="G191" s="18"/>
      <c r="H191" s="18"/>
    </row>
    <row r="192" spans="1:8" ht="15" customHeight="1" x14ac:dyDescent="0.35">
      <c r="A192" s="18"/>
      <c r="B192" s="41" t="s">
        <v>192</v>
      </c>
      <c r="C192" s="18"/>
      <c r="D192" s="18"/>
      <c r="E192" s="18"/>
      <c r="F192" s="18"/>
      <c r="G192" s="18"/>
      <c r="H192" s="18"/>
    </row>
    <row r="193" spans="1:8" ht="15" customHeight="1" x14ac:dyDescent="0.35">
      <c r="A193" s="18"/>
      <c r="B193" s="41"/>
      <c r="C193" s="18" t="s">
        <v>251</v>
      </c>
      <c r="D193" s="18"/>
      <c r="E193" s="18"/>
      <c r="F193" s="18"/>
      <c r="G193" s="18"/>
      <c r="H193" s="18"/>
    </row>
    <row r="194" spans="1:8" ht="15" customHeight="1" x14ac:dyDescent="0.35">
      <c r="A194" s="18"/>
      <c r="B194" s="41"/>
      <c r="C194" s="18" t="s">
        <v>252</v>
      </c>
      <c r="D194" s="18"/>
      <c r="E194" s="18"/>
      <c r="F194" s="18"/>
      <c r="G194" s="18"/>
      <c r="H194" s="18"/>
    </row>
    <row r="195" spans="1:8" ht="15" customHeight="1" x14ac:dyDescent="0.35">
      <c r="A195" s="18"/>
      <c r="B195" s="41" t="s">
        <v>115</v>
      </c>
      <c r="C195" s="18"/>
      <c r="D195" s="18"/>
      <c r="E195" s="18"/>
      <c r="F195" s="18"/>
      <c r="G195" s="119"/>
      <c r="H195" s="18"/>
    </row>
    <row r="196" spans="1:8" ht="15" customHeight="1" x14ac:dyDescent="0.35">
      <c r="A196" s="18"/>
      <c r="B196" s="41" t="s">
        <v>116</v>
      </c>
      <c r="C196" s="18"/>
      <c r="D196" s="18"/>
      <c r="E196" s="18"/>
      <c r="F196" s="18"/>
      <c r="G196" s="119"/>
      <c r="H196" s="18" t="s">
        <v>117</v>
      </c>
    </row>
    <row r="197" spans="1:8" ht="15" customHeight="1" x14ac:dyDescent="0.35">
      <c r="A197" s="18"/>
      <c r="B197" s="41" t="s">
        <v>137</v>
      </c>
      <c r="C197" s="18"/>
      <c r="D197" s="18"/>
      <c r="E197" s="18"/>
      <c r="F197" s="18"/>
      <c r="G197" s="119"/>
      <c r="H197" s="18"/>
    </row>
    <row r="198" spans="1:8" ht="15" customHeight="1" x14ac:dyDescent="0.35">
      <c r="A198" s="18"/>
      <c r="B198" s="18"/>
      <c r="C198" s="18"/>
      <c r="D198" s="18"/>
      <c r="E198" s="18"/>
      <c r="F198" s="18"/>
      <c r="G198" s="18"/>
      <c r="H198" s="18"/>
    </row>
    <row r="199" spans="1:8" ht="15" customHeight="1" x14ac:dyDescent="0.35">
      <c r="A199" s="18"/>
      <c r="B199" s="38" t="s">
        <v>193</v>
      </c>
      <c r="C199" s="18"/>
      <c r="D199" s="18"/>
      <c r="E199" s="18"/>
      <c r="F199" s="18"/>
      <c r="G199" s="18"/>
      <c r="H199" s="18"/>
    </row>
    <row r="200" spans="1:8" ht="15" customHeight="1" x14ac:dyDescent="0.35">
      <c r="A200" s="18"/>
      <c r="B200" s="41" t="s">
        <v>40</v>
      </c>
      <c r="C200" s="18"/>
      <c r="D200" s="18"/>
      <c r="E200" s="352"/>
      <c r="F200" s="353"/>
      <c r="G200" s="353"/>
      <c r="H200" s="354"/>
    </row>
    <row r="201" spans="1:8" ht="15" customHeight="1" x14ac:dyDescent="0.35">
      <c r="A201" s="18"/>
      <c r="B201" s="18"/>
      <c r="C201" s="18"/>
      <c r="D201" s="18"/>
      <c r="E201" s="18"/>
      <c r="F201" s="18"/>
      <c r="G201" s="18"/>
      <c r="H201" s="18"/>
    </row>
    <row r="202" spans="1:8" ht="15" customHeight="1" x14ac:dyDescent="0.35">
      <c r="A202" s="18"/>
      <c r="B202" s="18"/>
      <c r="C202" s="18"/>
      <c r="D202" s="18"/>
      <c r="E202" s="18"/>
      <c r="F202" s="18"/>
      <c r="G202" s="18"/>
      <c r="H202" s="18"/>
    </row>
    <row r="203" spans="1:8" x14ac:dyDescent="0.35">
      <c r="A203" s="18"/>
      <c r="B203" s="18"/>
      <c r="C203" s="18"/>
      <c r="D203" s="18"/>
      <c r="E203" s="18"/>
      <c r="F203" s="18"/>
      <c r="G203" s="18"/>
      <c r="H203" s="18"/>
    </row>
    <row r="204" spans="1:8" x14ac:dyDescent="0.35">
      <c r="A204" s="18"/>
      <c r="B204" s="18"/>
      <c r="C204" s="18"/>
      <c r="D204" s="18"/>
      <c r="E204" s="18"/>
      <c r="F204" s="18"/>
      <c r="G204" s="18"/>
      <c r="H204" s="18"/>
    </row>
    <row r="205" spans="1:8" x14ac:dyDescent="0.35">
      <c r="A205" s="18"/>
      <c r="B205" s="18"/>
      <c r="C205" s="18"/>
      <c r="D205" s="18"/>
      <c r="E205" s="18"/>
      <c r="F205" s="18"/>
      <c r="G205" s="18"/>
      <c r="H205" s="18"/>
    </row>
    <row r="206" spans="1:8" x14ac:dyDescent="0.35">
      <c r="A206" s="18"/>
      <c r="B206" s="18"/>
      <c r="C206" s="18"/>
      <c r="D206" s="18"/>
      <c r="E206" s="18"/>
      <c r="F206" s="18"/>
      <c r="G206" s="18"/>
      <c r="H206" s="18"/>
    </row>
    <row r="207" spans="1:8" x14ac:dyDescent="0.35">
      <c r="A207" s="18"/>
      <c r="B207" s="18"/>
      <c r="C207" s="18"/>
      <c r="D207" s="18"/>
      <c r="E207" s="18"/>
      <c r="F207" s="18"/>
      <c r="G207" s="18"/>
      <c r="H207" s="18"/>
    </row>
    <row r="208" spans="1:8" x14ac:dyDescent="0.35">
      <c r="A208" s="18"/>
      <c r="B208" s="18"/>
      <c r="C208" s="18"/>
      <c r="D208" s="18"/>
      <c r="E208" s="18"/>
      <c r="F208" s="18"/>
      <c r="G208" s="18"/>
      <c r="H208" s="18"/>
    </row>
    <row r="209" spans="1:8" x14ac:dyDescent="0.35">
      <c r="A209" s="18"/>
      <c r="B209" s="18"/>
      <c r="C209" s="18"/>
      <c r="D209" s="18"/>
      <c r="E209" s="18"/>
      <c r="F209" s="18"/>
      <c r="G209" s="18"/>
      <c r="H209" s="18"/>
    </row>
    <row r="210" spans="1:8" x14ac:dyDescent="0.35">
      <c r="A210" s="18"/>
      <c r="B210" s="18"/>
      <c r="C210" s="18"/>
      <c r="D210" s="18"/>
      <c r="E210" s="18"/>
      <c r="F210" s="18"/>
      <c r="G210" s="18"/>
      <c r="H210" s="18"/>
    </row>
    <row r="211" spans="1:8" x14ac:dyDescent="0.35">
      <c r="A211" s="18"/>
      <c r="B211" s="18"/>
      <c r="C211" s="18"/>
      <c r="D211" s="18"/>
      <c r="E211" s="18"/>
      <c r="F211" s="18"/>
      <c r="G211" s="18"/>
      <c r="H211" s="18"/>
    </row>
    <row r="212" spans="1:8" x14ac:dyDescent="0.35">
      <c r="A212" s="18"/>
      <c r="B212" s="18"/>
      <c r="C212" s="18"/>
      <c r="D212" s="18"/>
      <c r="E212" s="18"/>
      <c r="F212" s="18"/>
      <c r="G212" s="18"/>
      <c r="H212" s="18"/>
    </row>
    <row r="213" spans="1:8" x14ac:dyDescent="0.35">
      <c r="A213" s="18"/>
      <c r="B213" s="18"/>
      <c r="C213" s="18"/>
      <c r="D213" s="18"/>
      <c r="E213" s="18"/>
      <c r="F213" s="18"/>
      <c r="G213" s="18"/>
      <c r="H213" s="18"/>
    </row>
  </sheetData>
  <mergeCells count="29">
    <mergeCell ref="D105:H106"/>
    <mergeCell ref="B154:H157"/>
    <mergeCell ref="A1:H1"/>
    <mergeCell ref="A5:H5"/>
    <mergeCell ref="B31:H39"/>
    <mergeCell ref="A2:H2"/>
    <mergeCell ref="A13:H13"/>
    <mergeCell ref="D86:E86"/>
    <mergeCell ref="A122:H122"/>
    <mergeCell ref="A51:H51"/>
    <mergeCell ref="A69:H69"/>
    <mergeCell ref="D85:E85"/>
    <mergeCell ref="B66:H68"/>
    <mergeCell ref="B61:H61"/>
    <mergeCell ref="B53:H53"/>
    <mergeCell ref="B89:H92"/>
    <mergeCell ref="E200:H200"/>
    <mergeCell ref="B112:C112"/>
    <mergeCell ref="E130:H130"/>
    <mergeCell ref="E144:H145"/>
    <mergeCell ref="B174:H177"/>
    <mergeCell ref="B173:H173"/>
    <mergeCell ref="B164:H167"/>
    <mergeCell ref="B139:H142"/>
    <mergeCell ref="C7:H7"/>
    <mergeCell ref="C8:H8"/>
    <mergeCell ref="C9:H9"/>
    <mergeCell ref="C10:F10"/>
    <mergeCell ref="C11:F11"/>
  </mergeCells>
  <dataValidations count="1">
    <dataValidation operator="equal" allowBlank="1" showInputMessage="1" showErrorMessage="1" error="Please include 5 digit zip code_x000a_" sqref="H10" xr:uid="{00000000-0002-0000-0000-000000000000}"/>
  </dataValidations>
  <pageMargins left="0.7" right="0.7" top="0.7" bottom="0.7" header="0.3" footer="0.3"/>
  <pageSetup scale="95" orientation="portrait" r:id="rId1"/>
  <headerFooter>
    <oddFooter>&amp;C&amp;P/&amp;N&amp;R&amp;D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8" r:id="rId4" name="Check Box 84">
              <controlPr defaultSize="0" autoFill="0" autoLine="0" autoPict="0">
                <anchor moveWithCells="1">
                  <from>
                    <xdr:col>1</xdr:col>
                    <xdr:colOff>869950</xdr:colOff>
                    <xdr:row>21</xdr:row>
                    <xdr:rowOff>12700</xdr:rowOff>
                  </from>
                  <to>
                    <xdr:col>2</xdr:col>
                    <xdr:colOff>76200</xdr:colOff>
                    <xdr:row>22</xdr:row>
                    <xdr:rowOff>38100</xdr:rowOff>
                  </to>
                </anchor>
              </controlPr>
            </control>
          </mc:Choice>
        </mc:AlternateContent>
        <mc:AlternateContent xmlns:mc="http://schemas.openxmlformats.org/markup-compatibility/2006">
          <mc:Choice Requires="x14">
            <control shapeId="1109" r:id="rId5" name="Check Box 85">
              <controlPr defaultSize="0" autoFill="0" autoLine="0" autoPict="0">
                <anchor moveWithCells="1">
                  <from>
                    <xdr:col>1</xdr:col>
                    <xdr:colOff>869950</xdr:colOff>
                    <xdr:row>22</xdr:row>
                    <xdr:rowOff>12700</xdr:rowOff>
                  </from>
                  <to>
                    <xdr:col>2</xdr:col>
                    <xdr:colOff>76200</xdr:colOff>
                    <xdr:row>23</xdr:row>
                    <xdr:rowOff>38100</xdr:rowOff>
                  </to>
                </anchor>
              </controlPr>
            </control>
          </mc:Choice>
        </mc:AlternateContent>
        <mc:AlternateContent xmlns:mc="http://schemas.openxmlformats.org/markup-compatibility/2006">
          <mc:Choice Requires="x14">
            <control shapeId="1117" r:id="rId6" name="Check Box 93">
              <controlPr defaultSize="0" autoFill="0" autoLine="0" autoPict="0">
                <anchor moveWithCells="1">
                  <from>
                    <xdr:col>1</xdr:col>
                    <xdr:colOff>869950</xdr:colOff>
                    <xdr:row>15</xdr:row>
                    <xdr:rowOff>12700</xdr:rowOff>
                  </from>
                  <to>
                    <xdr:col>2</xdr:col>
                    <xdr:colOff>76200</xdr:colOff>
                    <xdr:row>16</xdr:row>
                    <xdr:rowOff>38100</xdr:rowOff>
                  </to>
                </anchor>
              </controlPr>
            </control>
          </mc:Choice>
        </mc:AlternateContent>
        <mc:AlternateContent xmlns:mc="http://schemas.openxmlformats.org/markup-compatibility/2006">
          <mc:Choice Requires="x14">
            <control shapeId="1118" r:id="rId7" name="Check Box 94">
              <controlPr defaultSize="0" autoFill="0" autoLine="0" autoPict="0">
                <anchor moveWithCells="1">
                  <from>
                    <xdr:col>1</xdr:col>
                    <xdr:colOff>869950</xdr:colOff>
                    <xdr:row>16</xdr:row>
                    <xdr:rowOff>12700</xdr:rowOff>
                  </from>
                  <to>
                    <xdr:col>2</xdr:col>
                    <xdr:colOff>76200</xdr:colOff>
                    <xdr:row>17</xdr:row>
                    <xdr:rowOff>38100</xdr:rowOff>
                  </to>
                </anchor>
              </controlPr>
            </control>
          </mc:Choice>
        </mc:AlternateContent>
        <mc:AlternateContent xmlns:mc="http://schemas.openxmlformats.org/markup-compatibility/2006">
          <mc:Choice Requires="x14">
            <control shapeId="1119" r:id="rId8" name="Check Box 95">
              <controlPr defaultSize="0" autoFill="0" autoLine="0" autoPict="0">
                <anchor moveWithCells="1">
                  <from>
                    <xdr:col>1</xdr:col>
                    <xdr:colOff>869950</xdr:colOff>
                    <xdr:row>17</xdr:row>
                    <xdr:rowOff>12700</xdr:rowOff>
                  </from>
                  <to>
                    <xdr:col>2</xdr:col>
                    <xdr:colOff>76200</xdr:colOff>
                    <xdr:row>18</xdr:row>
                    <xdr:rowOff>38100</xdr:rowOff>
                  </to>
                </anchor>
              </controlPr>
            </control>
          </mc:Choice>
        </mc:AlternateContent>
        <mc:AlternateContent xmlns:mc="http://schemas.openxmlformats.org/markup-compatibility/2006">
          <mc:Choice Requires="x14">
            <control shapeId="1121" r:id="rId9" name="Check Box 97">
              <controlPr defaultSize="0" autoFill="0" autoLine="0" autoPict="0">
                <anchor moveWithCells="1">
                  <from>
                    <xdr:col>1</xdr:col>
                    <xdr:colOff>869950</xdr:colOff>
                    <xdr:row>72</xdr:row>
                    <xdr:rowOff>19050</xdr:rowOff>
                  </from>
                  <to>
                    <xdr:col>2</xdr:col>
                    <xdr:colOff>76200</xdr:colOff>
                    <xdr:row>73</xdr:row>
                    <xdr:rowOff>50800</xdr:rowOff>
                  </to>
                </anchor>
              </controlPr>
            </control>
          </mc:Choice>
        </mc:AlternateContent>
        <mc:AlternateContent xmlns:mc="http://schemas.openxmlformats.org/markup-compatibility/2006">
          <mc:Choice Requires="x14">
            <control shapeId="1123" r:id="rId10" name="Check Box 99">
              <controlPr defaultSize="0" autoFill="0" autoLine="0" autoPict="0">
                <anchor moveWithCells="1">
                  <from>
                    <xdr:col>1</xdr:col>
                    <xdr:colOff>869950</xdr:colOff>
                    <xdr:row>73</xdr:row>
                    <xdr:rowOff>12700</xdr:rowOff>
                  </from>
                  <to>
                    <xdr:col>2</xdr:col>
                    <xdr:colOff>76200</xdr:colOff>
                    <xdr:row>74</xdr:row>
                    <xdr:rowOff>38100</xdr:rowOff>
                  </to>
                </anchor>
              </controlPr>
            </control>
          </mc:Choice>
        </mc:AlternateContent>
        <mc:AlternateContent xmlns:mc="http://schemas.openxmlformats.org/markup-compatibility/2006">
          <mc:Choice Requires="x14">
            <control shapeId="1124" r:id="rId11" name="Check Box 100">
              <controlPr defaultSize="0" autoFill="0" autoLine="0" autoPict="0">
                <anchor moveWithCells="1">
                  <from>
                    <xdr:col>1</xdr:col>
                    <xdr:colOff>869950</xdr:colOff>
                    <xdr:row>74</xdr:row>
                    <xdr:rowOff>12700</xdr:rowOff>
                  </from>
                  <to>
                    <xdr:col>2</xdr:col>
                    <xdr:colOff>76200</xdr:colOff>
                    <xdr:row>75</xdr:row>
                    <xdr:rowOff>38100</xdr:rowOff>
                  </to>
                </anchor>
              </controlPr>
            </control>
          </mc:Choice>
        </mc:AlternateContent>
        <mc:AlternateContent xmlns:mc="http://schemas.openxmlformats.org/markup-compatibility/2006">
          <mc:Choice Requires="x14">
            <control shapeId="1125" r:id="rId12" name="Check Box 101">
              <controlPr defaultSize="0" autoFill="0" autoLine="0" autoPict="0">
                <anchor moveWithCells="1">
                  <from>
                    <xdr:col>1</xdr:col>
                    <xdr:colOff>869950</xdr:colOff>
                    <xdr:row>75</xdr:row>
                    <xdr:rowOff>12700</xdr:rowOff>
                  </from>
                  <to>
                    <xdr:col>2</xdr:col>
                    <xdr:colOff>76200</xdr:colOff>
                    <xdr:row>76</xdr:row>
                    <xdr:rowOff>38100</xdr:rowOff>
                  </to>
                </anchor>
              </controlPr>
            </control>
          </mc:Choice>
        </mc:AlternateContent>
        <mc:AlternateContent xmlns:mc="http://schemas.openxmlformats.org/markup-compatibility/2006">
          <mc:Choice Requires="x14">
            <control shapeId="1126" r:id="rId13" name="Check Box 102">
              <controlPr defaultSize="0" autoFill="0" autoLine="0" autoPict="0">
                <anchor moveWithCells="1">
                  <from>
                    <xdr:col>1</xdr:col>
                    <xdr:colOff>869950</xdr:colOff>
                    <xdr:row>76</xdr:row>
                    <xdr:rowOff>12700</xdr:rowOff>
                  </from>
                  <to>
                    <xdr:col>2</xdr:col>
                    <xdr:colOff>76200</xdr:colOff>
                    <xdr:row>77</xdr:row>
                    <xdr:rowOff>38100</xdr:rowOff>
                  </to>
                </anchor>
              </controlPr>
            </control>
          </mc:Choice>
        </mc:AlternateContent>
        <mc:AlternateContent xmlns:mc="http://schemas.openxmlformats.org/markup-compatibility/2006">
          <mc:Choice Requires="x14">
            <control shapeId="1127" r:id="rId14" name="Check Box 103">
              <controlPr defaultSize="0" autoFill="0" autoLine="0" autoPict="0">
                <anchor moveWithCells="1">
                  <from>
                    <xdr:col>1</xdr:col>
                    <xdr:colOff>869950</xdr:colOff>
                    <xdr:row>77</xdr:row>
                    <xdr:rowOff>12700</xdr:rowOff>
                  </from>
                  <to>
                    <xdr:col>2</xdr:col>
                    <xdr:colOff>76200</xdr:colOff>
                    <xdr:row>78</xdr:row>
                    <xdr:rowOff>38100</xdr:rowOff>
                  </to>
                </anchor>
              </controlPr>
            </control>
          </mc:Choice>
        </mc:AlternateContent>
        <mc:AlternateContent xmlns:mc="http://schemas.openxmlformats.org/markup-compatibility/2006">
          <mc:Choice Requires="x14">
            <control shapeId="1128" r:id="rId15" name="Check Box 104">
              <controlPr defaultSize="0" autoFill="0" autoLine="0" autoPict="0">
                <anchor moveWithCells="1">
                  <from>
                    <xdr:col>1</xdr:col>
                    <xdr:colOff>869950</xdr:colOff>
                    <xdr:row>79</xdr:row>
                    <xdr:rowOff>12700</xdr:rowOff>
                  </from>
                  <to>
                    <xdr:col>2</xdr:col>
                    <xdr:colOff>76200</xdr:colOff>
                    <xdr:row>80</xdr:row>
                    <xdr:rowOff>38100</xdr:rowOff>
                  </to>
                </anchor>
              </controlPr>
            </control>
          </mc:Choice>
        </mc:AlternateContent>
        <mc:AlternateContent xmlns:mc="http://schemas.openxmlformats.org/markup-compatibility/2006">
          <mc:Choice Requires="x14">
            <control shapeId="1129" r:id="rId16" name="Check Box 105">
              <controlPr defaultSize="0" autoFill="0" autoLine="0" autoPict="0">
                <anchor moveWithCells="1">
                  <from>
                    <xdr:col>1</xdr:col>
                    <xdr:colOff>869950</xdr:colOff>
                    <xdr:row>78</xdr:row>
                    <xdr:rowOff>12700</xdr:rowOff>
                  </from>
                  <to>
                    <xdr:col>2</xdr:col>
                    <xdr:colOff>76200</xdr:colOff>
                    <xdr:row>79</xdr:row>
                    <xdr:rowOff>38100</xdr:rowOff>
                  </to>
                </anchor>
              </controlPr>
            </control>
          </mc:Choice>
        </mc:AlternateContent>
        <mc:AlternateContent xmlns:mc="http://schemas.openxmlformats.org/markup-compatibility/2006">
          <mc:Choice Requires="x14">
            <control shapeId="1130" r:id="rId17" name="Check Box 106">
              <controlPr defaultSize="0" autoFill="0" autoLine="0" autoPict="0">
                <anchor moveWithCells="1">
                  <from>
                    <xdr:col>1</xdr:col>
                    <xdr:colOff>869950</xdr:colOff>
                    <xdr:row>80</xdr:row>
                    <xdr:rowOff>12700</xdr:rowOff>
                  </from>
                  <to>
                    <xdr:col>2</xdr:col>
                    <xdr:colOff>76200</xdr:colOff>
                    <xdr:row>81</xdr:row>
                    <xdr:rowOff>38100</xdr:rowOff>
                  </to>
                </anchor>
              </controlPr>
            </control>
          </mc:Choice>
        </mc:AlternateContent>
        <mc:AlternateContent xmlns:mc="http://schemas.openxmlformats.org/markup-compatibility/2006">
          <mc:Choice Requires="x14">
            <control shapeId="1131" r:id="rId18" name="Check Box 107">
              <controlPr defaultSize="0" autoFill="0" autoLine="0" autoPict="0">
                <anchor moveWithCells="1">
                  <from>
                    <xdr:col>1</xdr:col>
                    <xdr:colOff>869950</xdr:colOff>
                    <xdr:row>81</xdr:row>
                    <xdr:rowOff>12700</xdr:rowOff>
                  </from>
                  <to>
                    <xdr:col>2</xdr:col>
                    <xdr:colOff>76200</xdr:colOff>
                    <xdr:row>82</xdr:row>
                    <xdr:rowOff>38100</xdr:rowOff>
                  </to>
                </anchor>
              </controlPr>
            </control>
          </mc:Choice>
        </mc:AlternateContent>
        <mc:AlternateContent xmlns:mc="http://schemas.openxmlformats.org/markup-compatibility/2006">
          <mc:Choice Requires="x14">
            <control shapeId="1132" r:id="rId19" name="Check Box 108">
              <controlPr defaultSize="0" autoFill="0" autoLine="0" autoPict="0">
                <anchor moveWithCells="1">
                  <from>
                    <xdr:col>1</xdr:col>
                    <xdr:colOff>869950</xdr:colOff>
                    <xdr:row>82</xdr:row>
                    <xdr:rowOff>12700</xdr:rowOff>
                  </from>
                  <to>
                    <xdr:col>2</xdr:col>
                    <xdr:colOff>76200</xdr:colOff>
                    <xdr:row>83</xdr:row>
                    <xdr:rowOff>38100</xdr:rowOff>
                  </to>
                </anchor>
              </controlPr>
            </control>
          </mc:Choice>
        </mc:AlternateContent>
        <mc:AlternateContent xmlns:mc="http://schemas.openxmlformats.org/markup-compatibility/2006">
          <mc:Choice Requires="x14">
            <control shapeId="1134" r:id="rId20" name="Check Box 110">
              <controlPr defaultSize="0" autoFill="0" autoLine="0" autoPict="0">
                <anchor moveWithCells="1">
                  <from>
                    <xdr:col>1</xdr:col>
                    <xdr:colOff>869950</xdr:colOff>
                    <xdr:row>95</xdr:row>
                    <xdr:rowOff>12700</xdr:rowOff>
                  </from>
                  <to>
                    <xdr:col>2</xdr:col>
                    <xdr:colOff>76200</xdr:colOff>
                    <xdr:row>96</xdr:row>
                    <xdr:rowOff>38100</xdr:rowOff>
                  </to>
                </anchor>
              </controlPr>
            </control>
          </mc:Choice>
        </mc:AlternateContent>
        <mc:AlternateContent xmlns:mc="http://schemas.openxmlformats.org/markup-compatibility/2006">
          <mc:Choice Requires="x14">
            <control shapeId="1135" r:id="rId21" name="Check Box 111">
              <controlPr defaultSize="0" autoFill="0" autoLine="0" autoPict="0">
                <anchor moveWithCells="1">
                  <from>
                    <xdr:col>1</xdr:col>
                    <xdr:colOff>869950</xdr:colOff>
                    <xdr:row>94</xdr:row>
                    <xdr:rowOff>12700</xdr:rowOff>
                  </from>
                  <to>
                    <xdr:col>2</xdr:col>
                    <xdr:colOff>76200</xdr:colOff>
                    <xdr:row>95</xdr:row>
                    <xdr:rowOff>38100</xdr:rowOff>
                  </to>
                </anchor>
              </controlPr>
            </control>
          </mc:Choice>
        </mc:AlternateContent>
        <mc:AlternateContent xmlns:mc="http://schemas.openxmlformats.org/markup-compatibility/2006">
          <mc:Choice Requires="x14">
            <control shapeId="1136" r:id="rId22" name="Check Box 112">
              <controlPr defaultSize="0" autoFill="0" autoLine="0" autoPict="0">
                <anchor moveWithCells="1">
                  <from>
                    <xdr:col>1</xdr:col>
                    <xdr:colOff>869950</xdr:colOff>
                    <xdr:row>99</xdr:row>
                    <xdr:rowOff>12700</xdr:rowOff>
                  </from>
                  <to>
                    <xdr:col>2</xdr:col>
                    <xdr:colOff>76200</xdr:colOff>
                    <xdr:row>100</xdr:row>
                    <xdr:rowOff>38100</xdr:rowOff>
                  </to>
                </anchor>
              </controlPr>
            </control>
          </mc:Choice>
        </mc:AlternateContent>
        <mc:AlternateContent xmlns:mc="http://schemas.openxmlformats.org/markup-compatibility/2006">
          <mc:Choice Requires="x14">
            <control shapeId="1137" r:id="rId23" name="Check Box 113">
              <controlPr defaultSize="0" autoFill="0" autoLine="0" autoPict="0">
                <anchor moveWithCells="1">
                  <from>
                    <xdr:col>1</xdr:col>
                    <xdr:colOff>869950</xdr:colOff>
                    <xdr:row>100</xdr:row>
                    <xdr:rowOff>12700</xdr:rowOff>
                  </from>
                  <to>
                    <xdr:col>2</xdr:col>
                    <xdr:colOff>76200</xdr:colOff>
                    <xdr:row>101</xdr:row>
                    <xdr:rowOff>38100</xdr:rowOff>
                  </to>
                </anchor>
              </controlPr>
            </control>
          </mc:Choice>
        </mc:AlternateContent>
        <mc:AlternateContent xmlns:mc="http://schemas.openxmlformats.org/markup-compatibility/2006">
          <mc:Choice Requires="x14">
            <control shapeId="1138" r:id="rId24" name="Check Box 114">
              <controlPr defaultSize="0" autoFill="0" autoLine="0" autoPict="0">
                <anchor moveWithCells="1">
                  <from>
                    <xdr:col>1</xdr:col>
                    <xdr:colOff>869950</xdr:colOff>
                    <xdr:row>101</xdr:row>
                    <xdr:rowOff>12700</xdr:rowOff>
                  </from>
                  <to>
                    <xdr:col>2</xdr:col>
                    <xdr:colOff>76200</xdr:colOff>
                    <xdr:row>102</xdr:row>
                    <xdr:rowOff>38100</xdr:rowOff>
                  </to>
                </anchor>
              </controlPr>
            </control>
          </mc:Choice>
        </mc:AlternateContent>
        <mc:AlternateContent xmlns:mc="http://schemas.openxmlformats.org/markup-compatibility/2006">
          <mc:Choice Requires="x14">
            <control shapeId="1139" r:id="rId25" name="Check Box 115">
              <controlPr defaultSize="0" autoFill="0" autoLine="0" autoPict="0">
                <anchor moveWithCells="1">
                  <from>
                    <xdr:col>1</xdr:col>
                    <xdr:colOff>869950</xdr:colOff>
                    <xdr:row>102</xdr:row>
                    <xdr:rowOff>12700</xdr:rowOff>
                  </from>
                  <to>
                    <xdr:col>2</xdr:col>
                    <xdr:colOff>76200</xdr:colOff>
                    <xdr:row>103</xdr:row>
                    <xdr:rowOff>38100</xdr:rowOff>
                  </to>
                </anchor>
              </controlPr>
            </control>
          </mc:Choice>
        </mc:AlternateContent>
        <mc:AlternateContent xmlns:mc="http://schemas.openxmlformats.org/markup-compatibility/2006">
          <mc:Choice Requires="x14">
            <control shapeId="1140" r:id="rId26" name="Check Box 116">
              <controlPr defaultSize="0" autoFill="0" autoLine="0" autoPict="0">
                <anchor moveWithCells="1">
                  <from>
                    <xdr:col>1</xdr:col>
                    <xdr:colOff>869950</xdr:colOff>
                    <xdr:row>103</xdr:row>
                    <xdr:rowOff>12700</xdr:rowOff>
                  </from>
                  <to>
                    <xdr:col>2</xdr:col>
                    <xdr:colOff>76200</xdr:colOff>
                    <xdr:row>104</xdr:row>
                    <xdr:rowOff>38100</xdr:rowOff>
                  </to>
                </anchor>
              </controlPr>
            </control>
          </mc:Choice>
        </mc:AlternateContent>
        <mc:AlternateContent xmlns:mc="http://schemas.openxmlformats.org/markup-compatibility/2006">
          <mc:Choice Requires="x14">
            <control shapeId="1141" r:id="rId27" name="Check Box 117">
              <controlPr defaultSize="0" autoFill="0" autoLine="0" autoPict="0">
                <anchor moveWithCells="1">
                  <from>
                    <xdr:col>1</xdr:col>
                    <xdr:colOff>869950</xdr:colOff>
                    <xdr:row>104</xdr:row>
                    <xdr:rowOff>12700</xdr:rowOff>
                  </from>
                  <to>
                    <xdr:col>2</xdr:col>
                    <xdr:colOff>76200</xdr:colOff>
                    <xdr:row>105</xdr:row>
                    <xdr:rowOff>38100</xdr:rowOff>
                  </to>
                </anchor>
              </controlPr>
            </control>
          </mc:Choice>
        </mc:AlternateContent>
        <mc:AlternateContent xmlns:mc="http://schemas.openxmlformats.org/markup-compatibility/2006">
          <mc:Choice Requires="x14">
            <control shapeId="1148" r:id="rId28" name="Check Box 124">
              <controlPr defaultSize="0" autoFill="0" autoLine="0" autoPict="0">
                <anchor moveWithCells="1">
                  <from>
                    <xdr:col>1</xdr:col>
                    <xdr:colOff>869950</xdr:colOff>
                    <xdr:row>116</xdr:row>
                    <xdr:rowOff>12700</xdr:rowOff>
                  </from>
                  <to>
                    <xdr:col>2</xdr:col>
                    <xdr:colOff>76200</xdr:colOff>
                    <xdr:row>117</xdr:row>
                    <xdr:rowOff>38100</xdr:rowOff>
                  </to>
                </anchor>
              </controlPr>
            </control>
          </mc:Choice>
        </mc:AlternateContent>
        <mc:AlternateContent xmlns:mc="http://schemas.openxmlformats.org/markup-compatibility/2006">
          <mc:Choice Requires="x14">
            <control shapeId="1149" r:id="rId29" name="Check Box 125">
              <controlPr defaultSize="0" autoFill="0" autoLine="0" autoPict="0">
                <anchor moveWithCells="1">
                  <from>
                    <xdr:col>1</xdr:col>
                    <xdr:colOff>869950</xdr:colOff>
                    <xdr:row>117</xdr:row>
                    <xdr:rowOff>12700</xdr:rowOff>
                  </from>
                  <to>
                    <xdr:col>2</xdr:col>
                    <xdr:colOff>76200</xdr:colOff>
                    <xdr:row>118</xdr:row>
                    <xdr:rowOff>38100</xdr:rowOff>
                  </to>
                </anchor>
              </controlPr>
            </control>
          </mc:Choice>
        </mc:AlternateContent>
        <mc:AlternateContent xmlns:mc="http://schemas.openxmlformats.org/markup-compatibility/2006">
          <mc:Choice Requires="x14">
            <control shapeId="1150" r:id="rId30" name="Check Box 126">
              <controlPr defaultSize="0" autoFill="0" autoLine="0" autoPict="0">
                <anchor moveWithCells="1">
                  <from>
                    <xdr:col>1</xdr:col>
                    <xdr:colOff>869950</xdr:colOff>
                    <xdr:row>148</xdr:row>
                    <xdr:rowOff>12700</xdr:rowOff>
                  </from>
                  <to>
                    <xdr:col>2</xdr:col>
                    <xdr:colOff>76200</xdr:colOff>
                    <xdr:row>149</xdr:row>
                    <xdr:rowOff>38100</xdr:rowOff>
                  </to>
                </anchor>
              </controlPr>
            </control>
          </mc:Choice>
        </mc:AlternateContent>
        <mc:AlternateContent xmlns:mc="http://schemas.openxmlformats.org/markup-compatibility/2006">
          <mc:Choice Requires="x14">
            <control shapeId="1151" r:id="rId31" name="Check Box 127">
              <controlPr defaultSize="0" autoFill="0" autoLine="0" autoPict="0">
                <anchor moveWithCells="1">
                  <from>
                    <xdr:col>1</xdr:col>
                    <xdr:colOff>869950</xdr:colOff>
                    <xdr:row>149</xdr:row>
                    <xdr:rowOff>12700</xdr:rowOff>
                  </from>
                  <to>
                    <xdr:col>2</xdr:col>
                    <xdr:colOff>76200</xdr:colOff>
                    <xdr:row>150</xdr:row>
                    <xdr:rowOff>38100</xdr:rowOff>
                  </to>
                </anchor>
              </controlPr>
            </control>
          </mc:Choice>
        </mc:AlternateContent>
        <mc:AlternateContent xmlns:mc="http://schemas.openxmlformats.org/markup-compatibility/2006">
          <mc:Choice Requires="x14">
            <control shapeId="1152" r:id="rId32" name="Check Box 128">
              <controlPr defaultSize="0" autoFill="0" autoLine="0" autoPict="0">
                <anchor moveWithCells="1">
                  <from>
                    <xdr:col>1</xdr:col>
                    <xdr:colOff>869950</xdr:colOff>
                    <xdr:row>160</xdr:row>
                    <xdr:rowOff>12700</xdr:rowOff>
                  </from>
                  <to>
                    <xdr:col>2</xdr:col>
                    <xdr:colOff>76200</xdr:colOff>
                    <xdr:row>161</xdr:row>
                    <xdr:rowOff>38100</xdr:rowOff>
                  </to>
                </anchor>
              </controlPr>
            </control>
          </mc:Choice>
        </mc:AlternateContent>
        <mc:AlternateContent xmlns:mc="http://schemas.openxmlformats.org/markup-compatibility/2006">
          <mc:Choice Requires="x14">
            <control shapeId="1153" r:id="rId33" name="Check Box 129">
              <controlPr defaultSize="0" autoFill="0" autoLine="0" autoPict="0">
                <anchor moveWithCells="1">
                  <from>
                    <xdr:col>1</xdr:col>
                    <xdr:colOff>869950</xdr:colOff>
                    <xdr:row>161</xdr:row>
                    <xdr:rowOff>12700</xdr:rowOff>
                  </from>
                  <to>
                    <xdr:col>2</xdr:col>
                    <xdr:colOff>76200</xdr:colOff>
                    <xdr:row>162</xdr:row>
                    <xdr:rowOff>38100</xdr:rowOff>
                  </to>
                </anchor>
              </controlPr>
            </control>
          </mc:Choice>
        </mc:AlternateContent>
        <mc:AlternateContent xmlns:mc="http://schemas.openxmlformats.org/markup-compatibility/2006">
          <mc:Choice Requires="x14">
            <control shapeId="1154" r:id="rId34" name="Check Box 130">
              <controlPr defaultSize="0" autoFill="0" autoLine="0" autoPict="0">
                <anchor moveWithCells="1">
                  <from>
                    <xdr:col>1</xdr:col>
                    <xdr:colOff>869950</xdr:colOff>
                    <xdr:row>169</xdr:row>
                    <xdr:rowOff>12700</xdr:rowOff>
                  </from>
                  <to>
                    <xdr:col>2</xdr:col>
                    <xdr:colOff>76200</xdr:colOff>
                    <xdr:row>170</xdr:row>
                    <xdr:rowOff>38100</xdr:rowOff>
                  </to>
                </anchor>
              </controlPr>
            </control>
          </mc:Choice>
        </mc:AlternateContent>
        <mc:AlternateContent xmlns:mc="http://schemas.openxmlformats.org/markup-compatibility/2006">
          <mc:Choice Requires="x14">
            <control shapeId="1155" r:id="rId35" name="Check Box 131">
              <controlPr defaultSize="0" autoFill="0" autoLine="0" autoPict="0">
                <anchor moveWithCells="1">
                  <from>
                    <xdr:col>1</xdr:col>
                    <xdr:colOff>869950</xdr:colOff>
                    <xdr:row>170</xdr:row>
                    <xdr:rowOff>12700</xdr:rowOff>
                  </from>
                  <to>
                    <xdr:col>2</xdr:col>
                    <xdr:colOff>76200</xdr:colOff>
                    <xdr:row>171</xdr:row>
                    <xdr:rowOff>38100</xdr:rowOff>
                  </to>
                </anchor>
              </controlPr>
            </control>
          </mc:Choice>
        </mc:AlternateContent>
        <mc:AlternateContent xmlns:mc="http://schemas.openxmlformats.org/markup-compatibility/2006">
          <mc:Choice Requires="x14">
            <control shapeId="1156" r:id="rId36" name="Check Box 132">
              <controlPr defaultSize="0" autoFill="0" autoLine="0" autoPict="0">
                <anchor moveWithCells="1">
                  <from>
                    <xdr:col>1</xdr:col>
                    <xdr:colOff>869950</xdr:colOff>
                    <xdr:row>179</xdr:row>
                    <xdr:rowOff>12700</xdr:rowOff>
                  </from>
                  <to>
                    <xdr:col>2</xdr:col>
                    <xdr:colOff>76200</xdr:colOff>
                    <xdr:row>180</xdr:row>
                    <xdr:rowOff>38100</xdr:rowOff>
                  </to>
                </anchor>
              </controlPr>
            </control>
          </mc:Choice>
        </mc:AlternateContent>
        <mc:AlternateContent xmlns:mc="http://schemas.openxmlformats.org/markup-compatibility/2006">
          <mc:Choice Requires="x14">
            <control shapeId="1157" r:id="rId37" name="Check Box 133">
              <controlPr defaultSize="0" autoFill="0" autoLine="0" autoPict="0">
                <anchor moveWithCells="1">
                  <from>
                    <xdr:col>1</xdr:col>
                    <xdr:colOff>869950</xdr:colOff>
                    <xdr:row>180</xdr:row>
                    <xdr:rowOff>12700</xdr:rowOff>
                  </from>
                  <to>
                    <xdr:col>2</xdr:col>
                    <xdr:colOff>76200</xdr:colOff>
                    <xdr:row>181</xdr:row>
                    <xdr:rowOff>38100</xdr:rowOff>
                  </to>
                </anchor>
              </controlPr>
            </control>
          </mc:Choice>
        </mc:AlternateContent>
        <mc:AlternateContent xmlns:mc="http://schemas.openxmlformats.org/markup-compatibility/2006">
          <mc:Choice Requires="x14">
            <control shapeId="1158" r:id="rId38" name="Check Box 134">
              <controlPr defaultSize="0" autoFill="0" autoLine="0" autoPict="0">
                <anchor moveWithCells="1">
                  <from>
                    <xdr:col>1</xdr:col>
                    <xdr:colOff>869950</xdr:colOff>
                    <xdr:row>184</xdr:row>
                    <xdr:rowOff>12700</xdr:rowOff>
                  </from>
                  <to>
                    <xdr:col>2</xdr:col>
                    <xdr:colOff>76200</xdr:colOff>
                    <xdr:row>185</xdr:row>
                    <xdr:rowOff>38100</xdr:rowOff>
                  </to>
                </anchor>
              </controlPr>
            </control>
          </mc:Choice>
        </mc:AlternateContent>
        <mc:AlternateContent xmlns:mc="http://schemas.openxmlformats.org/markup-compatibility/2006">
          <mc:Choice Requires="x14">
            <control shapeId="1159" r:id="rId39" name="Check Box 135">
              <controlPr defaultSize="0" autoFill="0" autoLine="0" autoPict="0">
                <anchor moveWithCells="1">
                  <from>
                    <xdr:col>1</xdr:col>
                    <xdr:colOff>869950</xdr:colOff>
                    <xdr:row>185</xdr:row>
                    <xdr:rowOff>12700</xdr:rowOff>
                  </from>
                  <to>
                    <xdr:col>2</xdr:col>
                    <xdr:colOff>76200</xdr:colOff>
                    <xdr:row>186</xdr:row>
                    <xdr:rowOff>38100</xdr:rowOff>
                  </to>
                </anchor>
              </controlPr>
            </control>
          </mc:Choice>
        </mc:AlternateContent>
        <mc:AlternateContent xmlns:mc="http://schemas.openxmlformats.org/markup-compatibility/2006">
          <mc:Choice Requires="x14">
            <control shapeId="1160" r:id="rId40" name="Check Box 136">
              <controlPr defaultSize="0" autoFill="0" autoLine="0" autoPict="0">
                <anchor moveWithCells="1">
                  <from>
                    <xdr:col>1</xdr:col>
                    <xdr:colOff>869950</xdr:colOff>
                    <xdr:row>187</xdr:row>
                    <xdr:rowOff>12700</xdr:rowOff>
                  </from>
                  <to>
                    <xdr:col>2</xdr:col>
                    <xdr:colOff>76200</xdr:colOff>
                    <xdr:row>188</xdr:row>
                    <xdr:rowOff>38100</xdr:rowOff>
                  </to>
                </anchor>
              </controlPr>
            </control>
          </mc:Choice>
        </mc:AlternateContent>
        <mc:AlternateContent xmlns:mc="http://schemas.openxmlformats.org/markup-compatibility/2006">
          <mc:Choice Requires="x14">
            <control shapeId="1161" r:id="rId41" name="Check Box 137">
              <controlPr defaultSize="0" autoFill="0" autoLine="0" autoPict="0">
                <anchor moveWithCells="1">
                  <from>
                    <xdr:col>1</xdr:col>
                    <xdr:colOff>869950</xdr:colOff>
                    <xdr:row>188</xdr:row>
                    <xdr:rowOff>12700</xdr:rowOff>
                  </from>
                  <to>
                    <xdr:col>2</xdr:col>
                    <xdr:colOff>76200</xdr:colOff>
                    <xdr:row>189</xdr:row>
                    <xdr:rowOff>38100</xdr:rowOff>
                  </to>
                </anchor>
              </controlPr>
            </control>
          </mc:Choice>
        </mc:AlternateContent>
        <mc:AlternateContent xmlns:mc="http://schemas.openxmlformats.org/markup-compatibility/2006">
          <mc:Choice Requires="x14">
            <control shapeId="1162" r:id="rId42" name="Check Box 138">
              <controlPr defaultSize="0" autoFill="0" autoLine="0" autoPict="0">
                <anchor moveWithCells="1">
                  <from>
                    <xdr:col>1</xdr:col>
                    <xdr:colOff>869950</xdr:colOff>
                    <xdr:row>192</xdr:row>
                    <xdr:rowOff>12700</xdr:rowOff>
                  </from>
                  <to>
                    <xdr:col>2</xdr:col>
                    <xdr:colOff>76200</xdr:colOff>
                    <xdr:row>193</xdr:row>
                    <xdr:rowOff>38100</xdr:rowOff>
                  </to>
                </anchor>
              </controlPr>
            </control>
          </mc:Choice>
        </mc:AlternateContent>
        <mc:AlternateContent xmlns:mc="http://schemas.openxmlformats.org/markup-compatibility/2006">
          <mc:Choice Requires="x14">
            <control shapeId="1163" r:id="rId43" name="Check Box 139">
              <controlPr defaultSize="0" autoFill="0" autoLine="0" autoPict="0">
                <anchor moveWithCells="1">
                  <from>
                    <xdr:col>1</xdr:col>
                    <xdr:colOff>869950</xdr:colOff>
                    <xdr:row>193</xdr:row>
                    <xdr:rowOff>12700</xdr:rowOff>
                  </from>
                  <to>
                    <xdr:col>2</xdr:col>
                    <xdr:colOff>76200</xdr:colOff>
                    <xdr:row>194</xdr:row>
                    <xdr:rowOff>38100</xdr:rowOff>
                  </to>
                </anchor>
              </controlPr>
            </control>
          </mc:Choice>
        </mc:AlternateContent>
        <mc:AlternateContent xmlns:mc="http://schemas.openxmlformats.org/markup-compatibility/2006">
          <mc:Choice Requires="x14">
            <control shapeId="1166" r:id="rId44" name="Check Box 142">
              <controlPr defaultSize="0" autoFill="0" autoLine="0" autoPict="0">
                <anchor moveWithCells="1">
                  <from>
                    <xdr:col>1</xdr:col>
                    <xdr:colOff>869950</xdr:colOff>
                    <xdr:row>25</xdr:row>
                    <xdr:rowOff>12700</xdr:rowOff>
                  </from>
                  <to>
                    <xdr:col>2</xdr:col>
                    <xdr:colOff>76200</xdr:colOff>
                    <xdr:row>26</xdr:row>
                    <xdr:rowOff>38100</xdr:rowOff>
                  </to>
                </anchor>
              </controlPr>
            </control>
          </mc:Choice>
        </mc:AlternateContent>
        <mc:AlternateContent xmlns:mc="http://schemas.openxmlformats.org/markup-compatibility/2006">
          <mc:Choice Requires="x14">
            <control shapeId="1167" r:id="rId45" name="Check Box 143">
              <controlPr defaultSize="0" autoFill="0" autoLine="0" autoPict="0">
                <anchor moveWithCells="1">
                  <from>
                    <xdr:col>1</xdr:col>
                    <xdr:colOff>869950</xdr:colOff>
                    <xdr:row>26</xdr:row>
                    <xdr:rowOff>12700</xdr:rowOff>
                  </from>
                  <to>
                    <xdr:col>2</xdr:col>
                    <xdr:colOff>76200</xdr:colOff>
                    <xdr:row>27</xdr:row>
                    <xdr:rowOff>38100</xdr:rowOff>
                  </to>
                </anchor>
              </controlPr>
            </control>
          </mc:Choice>
        </mc:AlternateContent>
        <mc:AlternateContent xmlns:mc="http://schemas.openxmlformats.org/markup-compatibility/2006">
          <mc:Choice Requires="x14">
            <control shapeId="1168" r:id="rId46" name="Check Box 144">
              <controlPr defaultSize="0" autoFill="0" autoLine="0" autoPict="0">
                <anchor moveWithCells="1">
                  <from>
                    <xdr:col>1</xdr:col>
                    <xdr:colOff>869950</xdr:colOff>
                    <xdr:row>17</xdr:row>
                    <xdr:rowOff>12700</xdr:rowOff>
                  </from>
                  <to>
                    <xdr:col>2</xdr:col>
                    <xdr:colOff>76200</xdr:colOff>
                    <xdr:row>18</xdr:row>
                    <xdr:rowOff>38100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1</xdr:col>
                    <xdr:colOff>869950</xdr:colOff>
                    <xdr:row>18</xdr:row>
                    <xdr:rowOff>12700</xdr:rowOff>
                  </from>
                  <to>
                    <xdr:col>2</xdr:col>
                    <xdr:colOff>76200</xdr:colOff>
                    <xdr:row>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Lists!$B$26:$B$31</xm:f>
          </x14:formula1>
          <xm:sqref>E200:H200</xm:sqref>
        </x14:dataValidation>
        <x14:dataValidation type="list" allowBlank="1" showInputMessage="1" showErrorMessage="1" xr:uid="{00000000-0002-0000-0000-000002000000}">
          <x14:formula1>
            <xm:f>Lists!$B$19:$B$23</xm:f>
          </x14:formula1>
          <xm:sqref>D85</xm:sqref>
        </x14:dataValidation>
        <x14:dataValidation type="list" allowBlank="1" showInputMessage="1" showErrorMessage="1" xr:uid="{00000000-0002-0000-0000-000003000000}">
          <x14:formula1>
            <xm:f>Lists!$B$2:$B$16</xm:f>
          </x14:formula1>
          <xm:sqref>C11:F11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0"/>
  <sheetViews>
    <sheetView zoomScaleNormal="100" workbookViewId="0">
      <pane ySplit="3" topLeftCell="A4" activePane="bottomLeft" state="frozen"/>
      <selection pane="bottomLeft" activeCell="J25" sqref="J25"/>
    </sheetView>
  </sheetViews>
  <sheetFormatPr defaultColWidth="8.81640625" defaultRowHeight="14" x14ac:dyDescent="0.3"/>
  <cols>
    <col min="1" max="1" width="2.1796875" style="12" customWidth="1"/>
    <col min="2" max="2" width="24.7265625" style="12" bestFit="1" customWidth="1"/>
    <col min="3" max="3" width="10.26953125" style="12" customWidth="1"/>
    <col min="4" max="4" width="20.7265625" style="12" customWidth="1"/>
    <col min="5" max="5" width="14" style="12" customWidth="1"/>
    <col min="6" max="6" width="16.1796875" style="12" customWidth="1"/>
    <col min="7" max="7" width="11.453125" style="12" customWidth="1"/>
    <col min="8" max="16384" width="8.81640625" style="12"/>
  </cols>
  <sheetData>
    <row r="1" spans="1:12" ht="15" customHeight="1" x14ac:dyDescent="0.3">
      <c r="A1" s="386" t="s">
        <v>123</v>
      </c>
      <c r="B1" s="386"/>
      <c r="C1" s="386"/>
      <c r="D1" s="386"/>
      <c r="E1" s="386"/>
      <c r="F1" s="386"/>
      <c r="G1" s="386"/>
      <c r="H1" s="386"/>
      <c r="I1" s="22" t="s">
        <v>201</v>
      </c>
      <c r="J1" s="262"/>
      <c r="K1" s="260" t="s">
        <v>202</v>
      </c>
      <c r="L1" s="17"/>
    </row>
    <row r="2" spans="1:12" x14ac:dyDescent="0.3">
      <c r="A2" s="387" t="s">
        <v>207</v>
      </c>
      <c r="B2" s="387"/>
      <c r="C2" s="387"/>
      <c r="D2" s="387"/>
      <c r="E2" s="387"/>
      <c r="F2" s="387"/>
      <c r="G2" s="387"/>
      <c r="H2" s="387"/>
      <c r="I2" s="24"/>
      <c r="J2" s="263"/>
      <c r="K2" s="260" t="s">
        <v>203</v>
      </c>
      <c r="L2" s="17"/>
    </row>
    <row r="3" spans="1:12" ht="15.5" x14ac:dyDescent="0.3">
      <c r="A3" s="265"/>
      <c r="B3" s="265"/>
      <c r="C3" s="265"/>
      <c r="D3" s="265"/>
      <c r="E3" s="265"/>
      <c r="F3" s="265"/>
      <c r="G3" s="265"/>
      <c r="H3" s="265"/>
      <c r="I3" s="114"/>
      <c r="J3" s="264"/>
      <c r="K3" s="260" t="s">
        <v>357</v>
      </c>
      <c r="L3" s="114"/>
    </row>
    <row r="4" spans="1:12" ht="15" customHeight="1" x14ac:dyDescent="0.3">
      <c r="A4" s="15"/>
      <c r="B4" s="15"/>
      <c r="C4" s="15"/>
      <c r="D4" s="15"/>
      <c r="E4" s="15"/>
      <c r="F4" s="15"/>
      <c r="G4" s="15"/>
      <c r="H4" s="15"/>
    </row>
    <row r="5" spans="1:12" ht="15" customHeight="1" x14ac:dyDescent="0.3">
      <c r="A5" s="15"/>
      <c r="B5" s="16" t="s">
        <v>372</v>
      </c>
      <c r="C5" s="15"/>
      <c r="D5" s="15"/>
      <c r="E5" s="388"/>
      <c r="F5" s="389"/>
      <c r="G5" s="389"/>
      <c r="H5" s="390"/>
    </row>
    <row r="6" spans="1:12" ht="15" customHeight="1" x14ac:dyDescent="0.3">
      <c r="A6" s="15"/>
      <c r="B6" s="15"/>
      <c r="C6" s="15"/>
      <c r="D6" s="15"/>
      <c r="E6" s="4"/>
      <c r="F6" s="4"/>
      <c r="G6" s="4"/>
      <c r="H6" s="4"/>
    </row>
    <row r="7" spans="1:12" ht="15" customHeight="1" x14ac:dyDescent="0.3">
      <c r="A7" s="15"/>
      <c r="B7" s="15"/>
      <c r="C7" s="15"/>
      <c r="D7" s="21" t="s">
        <v>217</v>
      </c>
      <c r="E7" s="391"/>
      <c r="F7" s="392"/>
      <c r="G7" s="392"/>
      <c r="H7" s="393"/>
    </row>
    <row r="8" spans="1:12" ht="15" customHeight="1" x14ac:dyDescent="0.3">
      <c r="A8" s="15"/>
      <c r="B8" s="15"/>
      <c r="C8" s="15"/>
      <c r="D8" s="15"/>
      <c r="E8" s="394"/>
      <c r="F8" s="395"/>
      <c r="G8" s="395"/>
      <c r="H8" s="396"/>
    </row>
    <row r="9" spans="1:12" ht="15" customHeight="1" x14ac:dyDescent="0.3">
      <c r="A9" s="15"/>
      <c r="B9" s="15"/>
      <c r="C9" s="15"/>
      <c r="D9" s="15"/>
      <c r="E9" s="4"/>
      <c r="F9" s="4"/>
      <c r="G9" s="4"/>
      <c r="H9" s="4"/>
    </row>
    <row r="10" spans="1:12" ht="15" customHeight="1" x14ac:dyDescent="0.3">
      <c r="A10" s="15"/>
      <c r="B10" s="16" t="s">
        <v>374</v>
      </c>
      <c r="C10" s="15"/>
      <c r="D10" s="15"/>
      <c r="E10" s="4"/>
      <c r="F10" s="4"/>
      <c r="G10" s="4"/>
      <c r="H10" s="4"/>
    </row>
    <row r="11" spans="1:12" ht="15" customHeight="1" x14ac:dyDescent="0.3">
      <c r="A11" s="15"/>
      <c r="B11" s="15"/>
      <c r="C11" s="15" t="s">
        <v>208</v>
      </c>
      <c r="D11" s="15"/>
      <c r="E11" s="383"/>
      <c r="F11" s="383"/>
      <c r="G11" s="383"/>
      <c r="H11" s="383"/>
    </row>
    <row r="12" spans="1:12" ht="15" customHeight="1" x14ac:dyDescent="0.3">
      <c r="A12" s="15"/>
      <c r="B12" s="15"/>
      <c r="C12" s="15" t="s">
        <v>209</v>
      </c>
      <c r="D12" s="15"/>
      <c r="E12" s="383"/>
      <c r="F12" s="383"/>
      <c r="G12" s="383"/>
      <c r="H12" s="383"/>
    </row>
    <row r="13" spans="1:12" ht="15" customHeight="1" x14ac:dyDescent="0.3">
      <c r="A13" s="15"/>
      <c r="B13" s="15"/>
      <c r="C13" s="15" t="s">
        <v>210</v>
      </c>
      <c r="D13" s="15"/>
      <c r="E13" s="383"/>
      <c r="F13" s="383"/>
      <c r="G13" s="383"/>
      <c r="H13" s="383"/>
    </row>
    <row r="14" spans="1:12" ht="15" customHeight="1" x14ac:dyDescent="0.3">
      <c r="A14" s="15"/>
      <c r="B14" s="15"/>
      <c r="C14" s="15"/>
      <c r="D14" s="15"/>
      <c r="E14" s="383"/>
      <c r="F14" s="383"/>
      <c r="G14" s="252"/>
      <c r="H14" s="253"/>
    </row>
    <row r="15" spans="1:12" ht="15" customHeight="1" x14ac:dyDescent="0.3">
      <c r="A15" s="15"/>
      <c r="B15" s="15"/>
      <c r="C15" s="15"/>
      <c r="D15" s="15"/>
      <c r="E15" s="385" t="s">
        <v>352</v>
      </c>
      <c r="F15" s="385"/>
      <c r="G15" s="7" t="s">
        <v>353</v>
      </c>
      <c r="H15" s="251" t="s">
        <v>354</v>
      </c>
    </row>
    <row r="16" spans="1:12" ht="15" customHeight="1" x14ac:dyDescent="0.3">
      <c r="A16" s="15"/>
      <c r="B16" s="15"/>
      <c r="C16" s="15" t="s">
        <v>211</v>
      </c>
      <c r="D16" s="15"/>
      <c r="E16" s="383"/>
      <c r="F16" s="383"/>
      <c r="G16" s="383"/>
      <c r="H16" s="383"/>
    </row>
    <row r="17" spans="1:8" ht="15" customHeight="1" x14ac:dyDescent="0.3">
      <c r="A17" s="15"/>
      <c r="B17" s="15"/>
      <c r="C17" s="15" t="s">
        <v>212</v>
      </c>
      <c r="D17" s="15"/>
      <c r="E17" s="383"/>
      <c r="F17" s="383"/>
      <c r="G17" s="383"/>
      <c r="H17" s="383"/>
    </row>
    <row r="18" spans="1:8" ht="15" customHeight="1" x14ac:dyDescent="0.35">
      <c r="A18" s="15"/>
      <c r="B18" s="15"/>
      <c r="C18" s="15" t="s">
        <v>213</v>
      </c>
      <c r="D18" s="15"/>
      <c r="E18" s="384"/>
      <c r="F18" s="383"/>
      <c r="G18" s="383"/>
      <c r="H18" s="383"/>
    </row>
    <row r="19" spans="1:8" ht="15" customHeight="1" x14ac:dyDescent="0.3">
      <c r="A19" s="15"/>
      <c r="B19" s="16" t="s">
        <v>373</v>
      </c>
      <c r="C19" s="15"/>
      <c r="D19" s="15"/>
      <c r="E19" s="4"/>
      <c r="F19" s="4"/>
      <c r="G19" s="4"/>
      <c r="H19" s="4"/>
    </row>
    <row r="20" spans="1:8" ht="15" customHeight="1" x14ac:dyDescent="0.3">
      <c r="A20" s="15"/>
      <c r="B20" s="15"/>
      <c r="C20" s="15" t="s">
        <v>208</v>
      </c>
      <c r="D20" s="15"/>
      <c r="E20" s="383"/>
      <c r="F20" s="383"/>
      <c r="G20" s="383"/>
      <c r="H20" s="383"/>
    </row>
    <row r="21" spans="1:8" ht="15" customHeight="1" x14ac:dyDescent="0.3">
      <c r="A21" s="15"/>
      <c r="B21" s="15"/>
      <c r="C21" s="15" t="s">
        <v>209</v>
      </c>
      <c r="D21" s="15"/>
      <c r="E21" s="383"/>
      <c r="F21" s="383"/>
      <c r="G21" s="383"/>
      <c r="H21" s="383"/>
    </row>
    <row r="22" spans="1:8" ht="15" customHeight="1" x14ac:dyDescent="0.3">
      <c r="A22" s="15"/>
      <c r="B22" s="15"/>
      <c r="C22" s="15" t="s">
        <v>210</v>
      </c>
      <c r="D22" s="15"/>
      <c r="E22" s="383"/>
      <c r="F22" s="383"/>
      <c r="G22" s="383"/>
      <c r="H22" s="383"/>
    </row>
    <row r="23" spans="1:8" ht="15" customHeight="1" x14ac:dyDescent="0.3">
      <c r="A23" s="15"/>
      <c r="B23" s="15"/>
      <c r="C23" s="15"/>
      <c r="D23" s="15"/>
      <c r="E23" s="383"/>
      <c r="F23" s="383"/>
      <c r="G23" s="252"/>
      <c r="H23" s="253"/>
    </row>
    <row r="24" spans="1:8" ht="15" customHeight="1" x14ac:dyDescent="0.3">
      <c r="A24" s="15"/>
      <c r="B24" s="15"/>
      <c r="C24" s="15"/>
      <c r="D24" s="15"/>
      <c r="E24" s="385" t="s">
        <v>352</v>
      </c>
      <c r="F24" s="385"/>
      <c r="G24" s="7" t="s">
        <v>353</v>
      </c>
      <c r="H24" s="251" t="s">
        <v>354</v>
      </c>
    </row>
    <row r="25" spans="1:8" ht="15" customHeight="1" x14ac:dyDescent="0.3">
      <c r="A25" s="15"/>
      <c r="B25" s="15"/>
      <c r="C25" s="15" t="s">
        <v>211</v>
      </c>
      <c r="D25" s="15"/>
      <c r="E25" s="383"/>
      <c r="F25" s="383"/>
      <c r="G25" s="383"/>
      <c r="H25" s="383"/>
    </row>
    <row r="26" spans="1:8" ht="15" customHeight="1" x14ac:dyDescent="0.3">
      <c r="A26" s="15"/>
      <c r="B26" s="15"/>
      <c r="C26" s="15" t="s">
        <v>212</v>
      </c>
      <c r="D26" s="15"/>
      <c r="E26" s="383"/>
      <c r="F26" s="383"/>
      <c r="G26" s="383"/>
      <c r="H26" s="383"/>
    </row>
    <row r="27" spans="1:8" ht="15" customHeight="1" x14ac:dyDescent="0.35">
      <c r="A27" s="15"/>
      <c r="B27" s="15"/>
      <c r="C27" s="15" t="s">
        <v>213</v>
      </c>
      <c r="D27" s="15"/>
      <c r="E27" s="384"/>
      <c r="F27" s="383"/>
      <c r="G27" s="383"/>
      <c r="H27" s="383"/>
    </row>
    <row r="28" spans="1:8" ht="15" customHeight="1" x14ac:dyDescent="0.35">
      <c r="A28" s="15"/>
      <c r="B28" s="15"/>
      <c r="C28" s="15" t="s">
        <v>375</v>
      </c>
      <c r="D28" s="15"/>
      <c r="E28" s="384"/>
      <c r="F28" s="383"/>
      <c r="G28" s="383"/>
      <c r="H28" s="383"/>
    </row>
    <row r="29" spans="1:8" ht="15" customHeight="1" x14ac:dyDescent="0.3">
      <c r="A29" s="15"/>
      <c r="B29" s="15"/>
      <c r="C29" s="15"/>
      <c r="D29" s="15"/>
      <c r="E29" s="4"/>
      <c r="F29" s="4"/>
      <c r="G29" s="4"/>
      <c r="H29" s="4"/>
    </row>
    <row r="30" spans="1:8" ht="15" customHeight="1" x14ac:dyDescent="0.3">
      <c r="A30" s="15"/>
      <c r="B30" s="16" t="s">
        <v>326</v>
      </c>
      <c r="C30" s="15"/>
      <c r="D30" s="15"/>
      <c r="E30" s="4"/>
      <c r="F30" s="4"/>
      <c r="G30" s="4"/>
      <c r="H30" s="4"/>
    </row>
    <row r="31" spans="1:8" ht="15" customHeight="1" x14ac:dyDescent="0.3">
      <c r="A31" s="15"/>
      <c r="B31" s="15"/>
      <c r="C31" s="15" t="s">
        <v>208</v>
      </c>
      <c r="D31" s="15"/>
      <c r="E31" s="383"/>
      <c r="F31" s="383"/>
      <c r="G31" s="383"/>
      <c r="H31" s="383"/>
    </row>
    <row r="32" spans="1:8" ht="15" customHeight="1" x14ac:dyDescent="0.3">
      <c r="A32" s="15"/>
      <c r="B32" s="15"/>
      <c r="C32" s="15" t="s">
        <v>209</v>
      </c>
      <c r="D32" s="15"/>
      <c r="E32" s="383"/>
      <c r="F32" s="383"/>
      <c r="G32" s="383"/>
      <c r="H32" s="383"/>
    </row>
    <row r="33" spans="1:8" ht="15" customHeight="1" x14ac:dyDescent="0.3">
      <c r="A33" s="15"/>
      <c r="B33" s="15"/>
      <c r="C33" s="15" t="s">
        <v>210</v>
      </c>
      <c r="D33" s="15"/>
      <c r="E33" s="383"/>
      <c r="F33" s="383"/>
      <c r="G33" s="252"/>
      <c r="H33" s="253"/>
    </row>
    <row r="34" spans="1:8" ht="15" customHeight="1" x14ac:dyDescent="0.3">
      <c r="A34" s="15"/>
      <c r="B34" s="15"/>
      <c r="C34" s="15"/>
      <c r="D34" s="15"/>
      <c r="E34" s="385" t="s">
        <v>352</v>
      </c>
      <c r="F34" s="385"/>
      <c r="G34" s="7" t="s">
        <v>353</v>
      </c>
      <c r="H34" s="251" t="s">
        <v>354</v>
      </c>
    </row>
    <row r="35" spans="1:8" ht="15" customHeight="1" x14ac:dyDescent="0.3">
      <c r="A35" s="15"/>
      <c r="B35" s="15"/>
      <c r="C35" s="15" t="s">
        <v>211</v>
      </c>
      <c r="D35" s="15"/>
      <c r="E35" s="383"/>
      <c r="F35" s="383"/>
      <c r="G35" s="383"/>
      <c r="H35" s="383"/>
    </row>
    <row r="36" spans="1:8" ht="15" customHeight="1" x14ac:dyDescent="0.3">
      <c r="A36" s="15"/>
      <c r="B36" s="15"/>
      <c r="C36" s="15" t="s">
        <v>212</v>
      </c>
      <c r="D36" s="15"/>
      <c r="E36" s="383"/>
      <c r="F36" s="383"/>
      <c r="G36" s="383"/>
      <c r="H36" s="383"/>
    </row>
    <row r="37" spans="1:8" ht="15" customHeight="1" x14ac:dyDescent="0.35">
      <c r="A37" s="15"/>
      <c r="B37" s="15"/>
      <c r="C37" s="15" t="s">
        <v>213</v>
      </c>
      <c r="D37" s="15"/>
      <c r="E37" s="384"/>
      <c r="F37" s="383"/>
      <c r="G37" s="383"/>
      <c r="H37" s="383"/>
    </row>
    <row r="38" spans="1:8" ht="15" customHeight="1" x14ac:dyDescent="0.35">
      <c r="A38" s="15"/>
      <c r="B38" s="15"/>
      <c r="C38" s="15" t="s">
        <v>375</v>
      </c>
      <c r="D38" s="15"/>
      <c r="E38" s="384"/>
      <c r="F38" s="383"/>
      <c r="G38" s="383"/>
      <c r="H38" s="383"/>
    </row>
    <row r="39" spans="1:8" ht="15" customHeight="1" x14ac:dyDescent="0.3">
      <c r="A39" s="15"/>
      <c r="B39" s="15"/>
      <c r="C39" s="15"/>
      <c r="D39" s="15"/>
      <c r="E39" s="4"/>
      <c r="F39" s="4"/>
      <c r="G39" s="4"/>
      <c r="H39" s="4"/>
    </row>
    <row r="40" spans="1:8" ht="15" customHeight="1" x14ac:dyDescent="0.3">
      <c r="A40" s="15"/>
      <c r="B40" s="16" t="s">
        <v>215</v>
      </c>
      <c r="C40" s="15"/>
      <c r="D40" s="15"/>
      <c r="E40" s="4"/>
      <c r="F40" s="4"/>
      <c r="G40" s="4"/>
      <c r="H40" s="4"/>
    </row>
    <row r="41" spans="1:8" ht="15" customHeight="1" x14ac:dyDescent="0.3">
      <c r="A41" s="15"/>
      <c r="B41" s="16"/>
      <c r="C41" s="15" t="s">
        <v>214</v>
      </c>
      <c r="D41" s="15"/>
      <c r="E41" s="383"/>
      <c r="F41" s="383"/>
      <c r="G41" s="383"/>
      <c r="H41" s="383"/>
    </row>
    <row r="42" spans="1:8" ht="15" customHeight="1" x14ac:dyDescent="0.3">
      <c r="A42" s="15"/>
      <c r="B42" s="15"/>
      <c r="C42" s="15" t="s">
        <v>210</v>
      </c>
      <c r="D42" s="15"/>
      <c r="E42" s="383"/>
      <c r="F42" s="383"/>
      <c r="G42" s="383"/>
      <c r="H42" s="383"/>
    </row>
    <row r="43" spans="1:8" ht="15" customHeight="1" x14ac:dyDescent="0.3">
      <c r="A43" s="15"/>
      <c r="B43" s="15"/>
      <c r="C43" s="15" t="s">
        <v>210</v>
      </c>
      <c r="D43" s="15"/>
      <c r="E43" s="383"/>
      <c r="F43" s="383"/>
      <c r="G43" s="252"/>
      <c r="H43" s="253"/>
    </row>
    <row r="44" spans="1:8" ht="15" customHeight="1" x14ac:dyDescent="0.3">
      <c r="A44" s="15"/>
      <c r="B44" s="15"/>
      <c r="C44" s="15"/>
      <c r="D44" s="15"/>
      <c r="E44" s="385" t="s">
        <v>352</v>
      </c>
      <c r="F44" s="385"/>
      <c r="G44" s="7" t="s">
        <v>353</v>
      </c>
      <c r="H44" s="251" t="s">
        <v>354</v>
      </c>
    </row>
    <row r="45" spans="1:8" ht="15" customHeight="1" x14ac:dyDescent="0.3">
      <c r="A45" s="15"/>
      <c r="B45" s="15"/>
      <c r="C45" s="15" t="s">
        <v>211</v>
      </c>
      <c r="D45" s="15"/>
      <c r="E45" s="383"/>
      <c r="F45" s="383"/>
      <c r="G45" s="383"/>
      <c r="H45" s="383"/>
    </row>
    <row r="46" spans="1:8" ht="15" customHeight="1" x14ac:dyDescent="0.3">
      <c r="A46" s="15"/>
      <c r="B46" s="15"/>
      <c r="C46" s="15" t="s">
        <v>212</v>
      </c>
      <c r="D46" s="15"/>
      <c r="E46" s="383"/>
      <c r="F46" s="383"/>
      <c r="G46" s="383"/>
      <c r="H46" s="383"/>
    </row>
    <row r="47" spans="1:8" ht="15" customHeight="1" x14ac:dyDescent="0.35">
      <c r="A47" s="15"/>
      <c r="B47" s="15"/>
      <c r="C47" s="15" t="s">
        <v>213</v>
      </c>
      <c r="D47" s="15"/>
      <c r="E47" s="384"/>
      <c r="F47" s="383"/>
      <c r="G47" s="383"/>
      <c r="H47" s="383"/>
    </row>
    <row r="48" spans="1:8" ht="15" customHeight="1" x14ac:dyDescent="0.35">
      <c r="A48" s="15"/>
      <c r="B48" s="15"/>
      <c r="C48" s="15" t="s">
        <v>375</v>
      </c>
      <c r="D48" s="15"/>
      <c r="E48" s="384"/>
      <c r="F48" s="383"/>
      <c r="G48" s="383"/>
      <c r="H48" s="383"/>
    </row>
    <row r="49" spans="1:10" ht="15" customHeight="1" x14ac:dyDescent="0.3">
      <c r="A49" s="15"/>
      <c r="B49" s="15"/>
      <c r="C49" s="15"/>
      <c r="D49" s="15"/>
      <c r="E49" s="4"/>
      <c r="F49" s="4"/>
      <c r="G49" s="4"/>
      <c r="H49" s="4"/>
    </row>
    <row r="50" spans="1:10" ht="15" customHeight="1" x14ac:dyDescent="0.3">
      <c r="A50" s="15"/>
      <c r="B50" s="16" t="s">
        <v>218</v>
      </c>
      <c r="C50" s="15"/>
      <c r="D50" s="15"/>
      <c r="E50" s="4"/>
      <c r="F50" s="4"/>
      <c r="G50" s="4"/>
      <c r="H50" s="4"/>
    </row>
    <row r="51" spans="1:10" ht="15" customHeight="1" x14ac:dyDescent="0.3">
      <c r="A51" s="15"/>
      <c r="B51" s="16"/>
      <c r="C51" s="15" t="s">
        <v>219</v>
      </c>
      <c r="D51" s="15"/>
      <c r="E51" s="383"/>
      <c r="F51" s="383"/>
      <c r="G51" s="383"/>
      <c r="H51" s="383"/>
      <c r="J51" s="15"/>
    </row>
    <row r="52" spans="1:10" ht="15" customHeight="1" x14ac:dyDescent="0.3">
      <c r="A52" s="15"/>
      <c r="B52" s="15"/>
      <c r="C52" s="15" t="s">
        <v>220</v>
      </c>
      <c r="D52" s="15"/>
      <c r="E52" s="383"/>
      <c r="F52" s="383"/>
      <c r="G52" s="383"/>
      <c r="H52" s="383"/>
    </row>
    <row r="53" spans="1:10" ht="15" customHeight="1" x14ac:dyDescent="0.3">
      <c r="A53" s="15"/>
      <c r="B53" s="15"/>
      <c r="C53" s="15"/>
      <c r="D53" s="15"/>
      <c r="E53" s="383"/>
      <c r="F53" s="383"/>
      <c r="G53" s="252"/>
      <c r="H53" s="253"/>
    </row>
    <row r="54" spans="1:10" ht="15" customHeight="1" x14ac:dyDescent="0.3">
      <c r="A54" s="15"/>
      <c r="B54" s="15"/>
      <c r="C54" s="15"/>
      <c r="D54" s="15"/>
      <c r="E54" s="385" t="s">
        <v>352</v>
      </c>
      <c r="F54" s="385"/>
      <c r="G54" s="7" t="s">
        <v>353</v>
      </c>
      <c r="H54" s="251" t="s">
        <v>354</v>
      </c>
    </row>
    <row r="55" spans="1:10" ht="15" customHeight="1" x14ac:dyDescent="0.3">
      <c r="A55" s="15"/>
      <c r="B55" s="15"/>
      <c r="C55" s="15" t="s">
        <v>221</v>
      </c>
      <c r="D55" s="15"/>
      <c r="E55" s="383"/>
      <c r="F55" s="383"/>
      <c r="G55" s="383"/>
      <c r="H55" s="383"/>
    </row>
    <row r="56" spans="1:10" ht="15" customHeight="1" x14ac:dyDescent="0.3">
      <c r="A56" s="15"/>
      <c r="B56" s="15"/>
      <c r="C56" s="15" t="s">
        <v>216</v>
      </c>
      <c r="D56" s="15"/>
      <c r="E56" s="383"/>
      <c r="F56" s="383"/>
      <c r="G56" s="383"/>
      <c r="H56" s="383"/>
    </row>
    <row r="57" spans="1:10" ht="16" customHeight="1" x14ac:dyDescent="0.35">
      <c r="A57" s="15"/>
      <c r="B57" s="15"/>
      <c r="C57" s="15" t="s">
        <v>222</v>
      </c>
      <c r="D57" s="15"/>
      <c r="E57" s="384"/>
      <c r="F57" s="383"/>
      <c r="G57" s="383"/>
      <c r="H57" s="383"/>
    </row>
    <row r="58" spans="1:10" ht="15" customHeight="1" x14ac:dyDescent="0.35">
      <c r="A58" s="15"/>
      <c r="B58" s="15"/>
      <c r="C58" s="15" t="s">
        <v>375</v>
      </c>
      <c r="D58" s="15"/>
      <c r="E58" s="384"/>
      <c r="F58" s="383"/>
      <c r="G58" s="383"/>
      <c r="H58" s="383"/>
    </row>
    <row r="59" spans="1:10" ht="15" customHeight="1" x14ac:dyDescent="0.3">
      <c r="A59" s="15"/>
      <c r="B59" s="15"/>
      <c r="C59" s="15"/>
      <c r="D59" s="15"/>
      <c r="E59" s="4"/>
      <c r="F59" s="4"/>
      <c r="G59" s="4"/>
      <c r="H59" s="4"/>
    </row>
    <row r="60" spans="1:10" ht="15" customHeight="1" x14ac:dyDescent="0.3">
      <c r="A60" s="15"/>
      <c r="B60" s="16" t="s">
        <v>223</v>
      </c>
      <c r="C60" s="15"/>
      <c r="D60" s="15"/>
      <c r="E60" s="4"/>
      <c r="F60" s="4"/>
      <c r="G60" s="4"/>
      <c r="H60" s="4"/>
    </row>
    <row r="61" spans="1:10" ht="15" customHeight="1" x14ac:dyDescent="0.3">
      <c r="A61" s="15"/>
      <c r="B61" s="16"/>
      <c r="C61" s="15" t="s">
        <v>219</v>
      </c>
      <c r="D61" s="15"/>
      <c r="E61" s="383"/>
      <c r="F61" s="383"/>
      <c r="G61" s="383"/>
      <c r="H61" s="383"/>
    </row>
    <row r="62" spans="1:10" ht="15" customHeight="1" x14ac:dyDescent="0.3">
      <c r="A62" s="15"/>
      <c r="B62" s="15"/>
      <c r="C62" s="15" t="s">
        <v>220</v>
      </c>
      <c r="D62" s="15"/>
      <c r="E62" s="383"/>
      <c r="F62" s="383"/>
      <c r="G62" s="383"/>
      <c r="H62" s="383"/>
    </row>
    <row r="63" spans="1:10" ht="15" customHeight="1" x14ac:dyDescent="0.3">
      <c r="A63" s="15"/>
      <c r="B63" s="15"/>
      <c r="C63" s="15" t="s">
        <v>220</v>
      </c>
      <c r="D63" s="15"/>
      <c r="E63" s="383"/>
      <c r="F63" s="383"/>
      <c r="G63" s="252"/>
      <c r="H63" s="253"/>
    </row>
    <row r="64" spans="1:10" ht="15" customHeight="1" x14ac:dyDescent="0.3">
      <c r="A64" s="15"/>
      <c r="B64" s="15"/>
      <c r="C64" s="15"/>
      <c r="D64" s="15"/>
      <c r="E64" s="385" t="s">
        <v>352</v>
      </c>
      <c r="F64" s="385"/>
      <c r="G64" s="7" t="s">
        <v>353</v>
      </c>
      <c r="H64" s="251" t="s">
        <v>354</v>
      </c>
    </row>
    <row r="65" spans="1:11" ht="15" customHeight="1" x14ac:dyDescent="0.3">
      <c r="A65" s="15"/>
      <c r="B65" s="15"/>
      <c r="C65" s="15" t="s">
        <v>221</v>
      </c>
      <c r="D65" s="15"/>
      <c r="E65" s="383"/>
      <c r="F65" s="383"/>
      <c r="G65" s="383"/>
      <c r="H65" s="383"/>
    </row>
    <row r="66" spans="1:11" ht="15" customHeight="1" x14ac:dyDescent="0.4">
      <c r="A66" s="15"/>
      <c r="B66" s="15"/>
      <c r="C66" s="15" t="s">
        <v>216</v>
      </c>
      <c r="D66" s="15"/>
      <c r="E66" s="383"/>
      <c r="F66" s="383"/>
      <c r="G66" s="383"/>
      <c r="H66" s="383"/>
      <c r="K66" s="20"/>
    </row>
    <row r="67" spans="1:11" ht="15" customHeight="1" x14ac:dyDescent="0.35">
      <c r="A67" s="15"/>
      <c r="B67" s="15"/>
      <c r="C67" s="15" t="s">
        <v>222</v>
      </c>
      <c r="D67" s="15"/>
      <c r="E67" s="384"/>
      <c r="F67" s="383"/>
      <c r="G67" s="383"/>
      <c r="H67" s="383"/>
    </row>
    <row r="68" spans="1:11" ht="15" customHeight="1" x14ac:dyDescent="0.35">
      <c r="A68" s="15"/>
      <c r="B68" s="15"/>
      <c r="C68" s="15" t="s">
        <v>375</v>
      </c>
      <c r="D68" s="15"/>
      <c r="E68" s="384"/>
      <c r="F68" s="383"/>
      <c r="G68" s="383"/>
      <c r="H68" s="383"/>
    </row>
    <row r="69" spans="1:11" ht="15" customHeight="1" x14ac:dyDescent="0.3">
      <c r="A69" s="15"/>
      <c r="B69" s="15"/>
      <c r="C69" s="15"/>
      <c r="D69" s="15"/>
      <c r="E69" s="4"/>
      <c r="F69" s="4"/>
      <c r="G69" s="4"/>
      <c r="H69" s="4"/>
    </row>
    <row r="70" spans="1:11" ht="15" customHeight="1" x14ac:dyDescent="0.3">
      <c r="A70" s="15"/>
      <c r="B70" s="16" t="s">
        <v>224</v>
      </c>
      <c r="C70" s="15"/>
      <c r="D70" s="15"/>
      <c r="E70" s="4"/>
      <c r="F70" s="4"/>
      <c r="G70" s="4"/>
      <c r="H70" s="4"/>
    </row>
    <row r="71" spans="1:11" ht="15" customHeight="1" x14ac:dyDescent="0.3">
      <c r="A71" s="15"/>
      <c r="B71" s="16"/>
      <c r="C71" s="15" t="s">
        <v>219</v>
      </c>
      <c r="D71" s="15"/>
      <c r="E71" s="383"/>
      <c r="F71" s="383"/>
      <c r="G71" s="383"/>
      <c r="H71" s="383"/>
    </row>
    <row r="72" spans="1:11" ht="15" customHeight="1" x14ac:dyDescent="0.3">
      <c r="A72" s="15"/>
      <c r="B72" s="15"/>
      <c r="C72" s="15" t="s">
        <v>220</v>
      </c>
      <c r="D72" s="15"/>
      <c r="E72" s="383"/>
      <c r="F72" s="383"/>
      <c r="G72" s="383"/>
      <c r="H72" s="383"/>
    </row>
    <row r="73" spans="1:11" ht="15" customHeight="1" x14ac:dyDescent="0.3">
      <c r="A73" s="15"/>
      <c r="B73" s="15"/>
      <c r="C73" s="15"/>
      <c r="D73" s="15"/>
      <c r="E73" s="383"/>
      <c r="F73" s="383"/>
      <c r="G73" s="252"/>
      <c r="H73" s="253"/>
    </row>
    <row r="74" spans="1:11" ht="15" customHeight="1" x14ac:dyDescent="0.3">
      <c r="A74" s="15"/>
      <c r="B74" s="15"/>
      <c r="C74" s="15"/>
      <c r="D74" s="15"/>
      <c r="E74" s="385" t="s">
        <v>352</v>
      </c>
      <c r="F74" s="385"/>
      <c r="G74" s="7" t="s">
        <v>353</v>
      </c>
      <c r="H74" s="251" t="s">
        <v>354</v>
      </c>
    </row>
    <row r="75" spans="1:11" ht="15" customHeight="1" x14ac:dyDescent="0.3">
      <c r="A75" s="15"/>
      <c r="B75" s="15"/>
      <c r="C75" s="15" t="s">
        <v>221</v>
      </c>
      <c r="D75" s="15"/>
      <c r="E75" s="383"/>
      <c r="F75" s="383"/>
      <c r="G75" s="383"/>
      <c r="H75" s="383"/>
    </row>
    <row r="76" spans="1:11" ht="15" customHeight="1" x14ac:dyDescent="0.3">
      <c r="A76" s="15"/>
      <c r="B76" s="15"/>
      <c r="C76" s="15" t="s">
        <v>216</v>
      </c>
      <c r="D76" s="15"/>
      <c r="E76" s="383"/>
      <c r="F76" s="383"/>
      <c r="G76" s="383"/>
      <c r="H76" s="383"/>
    </row>
    <row r="77" spans="1:11" ht="15" customHeight="1" x14ac:dyDescent="0.35">
      <c r="A77" s="15"/>
      <c r="B77" s="15"/>
      <c r="C77" s="15" t="s">
        <v>222</v>
      </c>
      <c r="D77" s="15"/>
      <c r="E77" s="384"/>
      <c r="F77" s="383"/>
      <c r="G77" s="383"/>
      <c r="H77" s="383"/>
    </row>
    <row r="78" spans="1:11" ht="15" customHeight="1" x14ac:dyDescent="0.35">
      <c r="A78" s="15"/>
      <c r="B78" s="15"/>
      <c r="C78" s="15" t="s">
        <v>375</v>
      </c>
      <c r="D78" s="15"/>
      <c r="E78" s="384"/>
      <c r="F78" s="383"/>
      <c r="G78" s="383"/>
      <c r="H78" s="383"/>
    </row>
    <row r="79" spans="1:11" ht="15" customHeight="1" x14ac:dyDescent="0.3">
      <c r="A79" s="15"/>
      <c r="B79" s="15"/>
      <c r="C79" s="15"/>
      <c r="D79" s="15"/>
      <c r="E79" s="4"/>
      <c r="F79" s="4"/>
      <c r="G79" s="4"/>
      <c r="H79" s="4"/>
    </row>
    <row r="80" spans="1:11" ht="15" customHeight="1" x14ac:dyDescent="0.3">
      <c r="A80" s="15"/>
      <c r="B80" s="16" t="s">
        <v>359</v>
      </c>
      <c r="C80" s="15"/>
      <c r="D80" s="15"/>
      <c r="E80" s="4"/>
      <c r="F80" s="4"/>
      <c r="G80" s="4"/>
      <c r="H80" s="4"/>
    </row>
    <row r="81" spans="1:8" ht="15" customHeight="1" x14ac:dyDescent="0.3">
      <c r="A81" s="15"/>
      <c r="B81" s="15"/>
      <c r="C81" s="15" t="s">
        <v>219</v>
      </c>
      <c r="D81" s="15"/>
      <c r="E81" s="383"/>
      <c r="F81" s="383"/>
      <c r="G81" s="383"/>
      <c r="H81" s="383"/>
    </row>
    <row r="82" spans="1:8" ht="15" customHeight="1" x14ac:dyDescent="0.3">
      <c r="A82" s="15"/>
      <c r="B82" s="16"/>
      <c r="C82" s="15" t="s">
        <v>220</v>
      </c>
      <c r="D82" s="15"/>
      <c r="E82" s="383"/>
      <c r="F82" s="383"/>
      <c r="G82" s="383"/>
      <c r="H82" s="383"/>
    </row>
    <row r="83" spans="1:8" ht="15" customHeight="1" x14ac:dyDescent="0.3">
      <c r="A83" s="15"/>
      <c r="B83" s="15"/>
      <c r="C83" s="15"/>
      <c r="D83" s="15"/>
      <c r="E83" s="383"/>
      <c r="F83" s="383"/>
      <c r="G83" s="252"/>
      <c r="H83" s="253"/>
    </row>
    <row r="84" spans="1:8" ht="15" customHeight="1" x14ac:dyDescent="0.3">
      <c r="A84" s="15"/>
      <c r="B84" s="15"/>
      <c r="C84" s="15"/>
      <c r="D84" s="15"/>
      <c r="E84" s="385" t="s">
        <v>352</v>
      </c>
      <c r="F84" s="385"/>
      <c r="G84" s="7" t="s">
        <v>353</v>
      </c>
      <c r="H84" s="251" t="s">
        <v>354</v>
      </c>
    </row>
    <row r="85" spans="1:8" ht="15" customHeight="1" x14ac:dyDescent="0.3">
      <c r="A85" s="15"/>
      <c r="B85" s="15"/>
      <c r="C85" s="15" t="s">
        <v>221</v>
      </c>
      <c r="D85" s="15"/>
      <c r="E85" s="383"/>
      <c r="F85" s="383"/>
      <c r="G85" s="383"/>
      <c r="H85" s="383"/>
    </row>
    <row r="86" spans="1:8" ht="15" customHeight="1" x14ac:dyDescent="0.3">
      <c r="A86" s="15"/>
      <c r="B86" s="15"/>
      <c r="C86" s="15" t="s">
        <v>216</v>
      </c>
      <c r="D86" s="15"/>
      <c r="E86" s="383"/>
      <c r="F86" s="383"/>
      <c r="G86" s="383"/>
      <c r="H86" s="383"/>
    </row>
    <row r="87" spans="1:8" ht="15" customHeight="1" x14ac:dyDescent="0.35">
      <c r="A87" s="15"/>
      <c r="B87" s="15"/>
      <c r="C87" s="15" t="s">
        <v>222</v>
      </c>
      <c r="D87" s="15"/>
      <c r="E87" s="384"/>
      <c r="F87" s="383"/>
      <c r="G87" s="383"/>
      <c r="H87" s="383"/>
    </row>
    <row r="88" spans="1:8" ht="15" customHeight="1" x14ac:dyDescent="0.35">
      <c r="A88" s="15"/>
      <c r="B88" s="15"/>
      <c r="C88" s="15" t="s">
        <v>375</v>
      </c>
      <c r="D88" s="15"/>
      <c r="E88" s="384"/>
      <c r="F88" s="383"/>
      <c r="G88" s="383"/>
      <c r="H88" s="383"/>
    </row>
    <row r="89" spans="1:8" ht="15" customHeight="1" x14ac:dyDescent="0.3">
      <c r="A89" s="15"/>
      <c r="B89" s="15"/>
      <c r="C89" s="15"/>
      <c r="D89" s="15"/>
      <c r="E89" s="4"/>
      <c r="F89" s="4"/>
      <c r="G89" s="4"/>
      <c r="H89" s="4"/>
    </row>
    <row r="90" spans="1:8" ht="15" customHeight="1" x14ac:dyDescent="0.3">
      <c r="A90" s="15"/>
      <c r="B90" s="16" t="s">
        <v>360</v>
      </c>
      <c r="C90" s="15"/>
      <c r="D90" s="15"/>
      <c r="E90" s="4"/>
      <c r="F90" s="4"/>
      <c r="G90" s="4"/>
      <c r="H90" s="4"/>
    </row>
    <row r="91" spans="1:8" ht="15" customHeight="1" x14ac:dyDescent="0.3">
      <c r="A91" s="15"/>
      <c r="B91" s="15"/>
      <c r="C91" s="15" t="s">
        <v>219</v>
      </c>
      <c r="D91" s="15"/>
      <c r="E91" s="383"/>
      <c r="F91" s="383"/>
      <c r="G91" s="383"/>
      <c r="H91" s="383"/>
    </row>
    <row r="92" spans="1:8" ht="15" customHeight="1" x14ac:dyDescent="0.3">
      <c r="A92" s="15"/>
      <c r="B92" s="16"/>
      <c r="C92" s="15" t="s">
        <v>220</v>
      </c>
      <c r="D92" s="15"/>
      <c r="E92" s="383"/>
      <c r="F92" s="383"/>
      <c r="G92" s="383"/>
      <c r="H92" s="383"/>
    </row>
    <row r="93" spans="1:8" ht="15" customHeight="1" x14ac:dyDescent="0.3">
      <c r="A93" s="15"/>
      <c r="B93" s="15"/>
      <c r="C93" s="15"/>
      <c r="D93" s="15"/>
      <c r="E93" s="383"/>
      <c r="F93" s="383"/>
      <c r="G93" s="252"/>
      <c r="H93" s="253"/>
    </row>
    <row r="94" spans="1:8" ht="15" customHeight="1" x14ac:dyDescent="0.3">
      <c r="A94" s="15"/>
      <c r="B94" s="15"/>
      <c r="C94" s="15"/>
      <c r="D94" s="15"/>
      <c r="E94" s="385" t="s">
        <v>352</v>
      </c>
      <c r="F94" s="385"/>
      <c r="G94" s="7" t="s">
        <v>353</v>
      </c>
      <c r="H94" s="251" t="s">
        <v>354</v>
      </c>
    </row>
    <row r="95" spans="1:8" ht="15" customHeight="1" x14ac:dyDescent="0.3">
      <c r="A95" s="15"/>
      <c r="B95" s="15"/>
      <c r="C95" s="15" t="s">
        <v>221</v>
      </c>
      <c r="D95" s="15"/>
      <c r="E95" s="383"/>
      <c r="F95" s="383"/>
      <c r="G95" s="383"/>
      <c r="H95" s="383"/>
    </row>
    <row r="96" spans="1:8" ht="15" customHeight="1" x14ac:dyDescent="0.3">
      <c r="A96" s="15"/>
      <c r="B96" s="15"/>
      <c r="C96" s="15" t="s">
        <v>216</v>
      </c>
      <c r="D96" s="15"/>
      <c r="E96" s="383"/>
      <c r="F96" s="383"/>
      <c r="G96" s="383"/>
      <c r="H96" s="383"/>
    </row>
    <row r="97" spans="1:8" ht="15" customHeight="1" x14ac:dyDescent="0.35">
      <c r="A97" s="15"/>
      <c r="B97" s="15"/>
      <c r="C97" s="15" t="s">
        <v>222</v>
      </c>
      <c r="D97" s="15"/>
      <c r="E97" s="384"/>
      <c r="F97" s="383"/>
      <c r="G97" s="383"/>
      <c r="H97" s="383"/>
    </row>
    <row r="98" spans="1:8" ht="15" customHeight="1" x14ac:dyDescent="0.35">
      <c r="A98" s="15"/>
      <c r="B98" s="15"/>
      <c r="C98" s="15" t="s">
        <v>375</v>
      </c>
      <c r="D98" s="15"/>
      <c r="E98" s="384"/>
      <c r="F98" s="383"/>
      <c r="G98" s="383"/>
      <c r="H98" s="383"/>
    </row>
    <row r="99" spans="1:8" ht="15" customHeight="1" x14ac:dyDescent="0.3">
      <c r="A99" s="15"/>
      <c r="B99" s="15"/>
      <c r="C99" s="15"/>
      <c r="D99" s="15"/>
      <c r="E99" s="4"/>
      <c r="F99" s="4"/>
      <c r="G99" s="4"/>
      <c r="H99" s="4"/>
    </row>
    <row r="100" spans="1:8" ht="15" customHeight="1" x14ac:dyDescent="0.3">
      <c r="A100" s="15"/>
      <c r="B100" s="16" t="s">
        <v>225</v>
      </c>
      <c r="C100" s="15"/>
      <c r="D100" s="15"/>
      <c r="E100" s="4"/>
      <c r="F100" s="4"/>
      <c r="G100" s="4"/>
      <c r="H100" s="4"/>
    </row>
    <row r="101" spans="1:8" ht="15" customHeight="1" x14ac:dyDescent="0.3">
      <c r="A101" s="15"/>
      <c r="B101" s="15"/>
      <c r="C101" s="15" t="s">
        <v>219</v>
      </c>
      <c r="D101" s="15"/>
      <c r="E101" s="383"/>
      <c r="F101" s="383"/>
      <c r="G101" s="383"/>
      <c r="H101" s="383"/>
    </row>
    <row r="102" spans="1:8" ht="15" customHeight="1" x14ac:dyDescent="0.3">
      <c r="A102" s="15"/>
      <c r="B102" s="16"/>
      <c r="C102" s="15" t="s">
        <v>220</v>
      </c>
      <c r="D102" s="15"/>
      <c r="E102" s="383"/>
      <c r="F102" s="383"/>
      <c r="G102" s="383"/>
      <c r="H102" s="383"/>
    </row>
    <row r="103" spans="1:8" ht="15" customHeight="1" x14ac:dyDescent="0.3">
      <c r="A103" s="15"/>
      <c r="B103" s="15"/>
      <c r="C103" s="15"/>
      <c r="D103" s="15"/>
      <c r="E103" s="383"/>
      <c r="F103" s="383"/>
      <c r="G103" s="252"/>
      <c r="H103" s="253"/>
    </row>
    <row r="104" spans="1:8" ht="15" customHeight="1" x14ac:dyDescent="0.3">
      <c r="A104" s="15"/>
      <c r="B104" s="15"/>
      <c r="C104" s="15"/>
      <c r="D104" s="15"/>
      <c r="E104" s="385" t="s">
        <v>352</v>
      </c>
      <c r="F104" s="385"/>
      <c r="G104" s="7" t="s">
        <v>353</v>
      </c>
      <c r="H104" s="251" t="s">
        <v>354</v>
      </c>
    </row>
    <row r="105" spans="1:8" ht="15" customHeight="1" x14ac:dyDescent="0.3">
      <c r="A105" s="15"/>
      <c r="B105" s="15"/>
      <c r="C105" s="15" t="s">
        <v>221</v>
      </c>
      <c r="D105" s="15"/>
      <c r="E105" s="383"/>
      <c r="F105" s="383"/>
      <c r="G105" s="383"/>
      <c r="H105" s="383"/>
    </row>
    <row r="106" spans="1:8" ht="15" customHeight="1" x14ac:dyDescent="0.3">
      <c r="A106" s="15"/>
      <c r="B106" s="15"/>
      <c r="C106" s="15" t="s">
        <v>216</v>
      </c>
      <c r="D106" s="15"/>
      <c r="E106" s="383"/>
      <c r="F106" s="383"/>
      <c r="G106" s="383"/>
      <c r="H106" s="383"/>
    </row>
    <row r="107" spans="1:8" ht="15" customHeight="1" x14ac:dyDescent="0.35">
      <c r="A107" s="15"/>
      <c r="B107" s="15"/>
      <c r="C107" s="15" t="s">
        <v>222</v>
      </c>
      <c r="D107" s="15"/>
      <c r="E107" s="384"/>
      <c r="F107" s="383"/>
      <c r="G107" s="383"/>
      <c r="H107" s="383"/>
    </row>
    <row r="108" spans="1:8" ht="15" customHeight="1" x14ac:dyDescent="0.35">
      <c r="A108" s="15"/>
      <c r="B108" s="15"/>
      <c r="C108" s="15" t="s">
        <v>375</v>
      </c>
      <c r="D108" s="15"/>
      <c r="E108" s="384"/>
      <c r="F108" s="383"/>
      <c r="G108" s="383"/>
      <c r="H108" s="383"/>
    </row>
    <row r="109" spans="1:8" ht="15" customHeight="1" x14ac:dyDescent="0.3">
      <c r="A109" s="15"/>
      <c r="B109" s="15"/>
      <c r="C109" s="15"/>
      <c r="D109" s="15"/>
      <c r="E109" s="4"/>
      <c r="F109" s="4"/>
      <c r="G109" s="4"/>
      <c r="H109" s="4"/>
    </row>
    <row r="110" spans="1:8" ht="15" customHeight="1" x14ac:dyDescent="0.3">
      <c r="A110" s="15"/>
      <c r="B110" s="16" t="s">
        <v>226</v>
      </c>
      <c r="C110" s="15"/>
      <c r="D110" s="15"/>
      <c r="E110" s="4"/>
      <c r="F110" s="4"/>
      <c r="G110" s="4"/>
      <c r="H110" s="4"/>
    </row>
    <row r="111" spans="1:8" ht="15" customHeight="1" x14ac:dyDescent="0.3">
      <c r="A111" s="15"/>
      <c r="B111" s="15"/>
      <c r="C111" s="15" t="s">
        <v>219</v>
      </c>
      <c r="D111" s="15"/>
      <c r="E111" s="383"/>
      <c r="F111" s="383"/>
      <c r="G111" s="383"/>
      <c r="H111" s="383"/>
    </row>
    <row r="112" spans="1:8" ht="15" customHeight="1" x14ac:dyDescent="0.3">
      <c r="A112" s="15"/>
      <c r="B112" s="15"/>
      <c r="C112" s="15" t="s">
        <v>220</v>
      </c>
      <c r="D112" s="15"/>
      <c r="E112" s="383"/>
      <c r="F112" s="383"/>
      <c r="G112" s="383"/>
      <c r="H112" s="383"/>
    </row>
    <row r="113" spans="1:8" ht="15" customHeight="1" x14ac:dyDescent="0.3">
      <c r="A113" s="15"/>
      <c r="B113" s="15"/>
      <c r="C113" s="15"/>
      <c r="D113" s="15"/>
      <c r="E113" s="383"/>
      <c r="F113" s="383"/>
      <c r="G113" s="252"/>
      <c r="H113" s="253"/>
    </row>
    <row r="114" spans="1:8" ht="15" customHeight="1" x14ac:dyDescent="0.3">
      <c r="A114" s="15"/>
      <c r="B114" s="15"/>
      <c r="C114" s="15"/>
      <c r="D114" s="15"/>
      <c r="E114" s="385" t="s">
        <v>352</v>
      </c>
      <c r="F114" s="385"/>
      <c r="G114" s="7" t="s">
        <v>353</v>
      </c>
      <c r="H114" s="251" t="s">
        <v>354</v>
      </c>
    </row>
    <row r="115" spans="1:8" ht="15" customHeight="1" x14ac:dyDescent="0.3">
      <c r="A115" s="15"/>
      <c r="B115" s="15"/>
      <c r="C115" s="15" t="s">
        <v>221</v>
      </c>
      <c r="D115" s="15"/>
      <c r="E115" s="383"/>
      <c r="F115" s="383"/>
      <c r="G115" s="383"/>
      <c r="H115" s="383"/>
    </row>
    <row r="116" spans="1:8" ht="15" customHeight="1" x14ac:dyDescent="0.3">
      <c r="A116" s="15"/>
      <c r="B116" s="15"/>
      <c r="C116" s="15" t="s">
        <v>216</v>
      </c>
      <c r="D116" s="15"/>
      <c r="E116" s="383"/>
      <c r="F116" s="383"/>
      <c r="G116" s="383"/>
      <c r="H116" s="383"/>
    </row>
    <row r="117" spans="1:8" ht="15" customHeight="1" x14ac:dyDescent="0.35">
      <c r="A117" s="15"/>
      <c r="B117" s="15"/>
      <c r="C117" s="15" t="s">
        <v>222</v>
      </c>
      <c r="D117" s="15"/>
      <c r="E117" s="384"/>
      <c r="F117" s="383"/>
      <c r="G117" s="383"/>
      <c r="H117" s="383"/>
    </row>
    <row r="118" spans="1:8" ht="15" customHeight="1" x14ac:dyDescent="0.35">
      <c r="A118" s="15"/>
      <c r="B118" s="15"/>
      <c r="C118" s="15" t="s">
        <v>375</v>
      </c>
      <c r="D118" s="15"/>
      <c r="E118" s="384"/>
      <c r="F118" s="383"/>
      <c r="G118" s="383"/>
      <c r="H118" s="383"/>
    </row>
    <row r="119" spans="1:8" ht="15" customHeight="1" x14ac:dyDescent="0.3">
      <c r="A119" s="15"/>
      <c r="B119" s="15"/>
      <c r="C119" s="15"/>
      <c r="D119" s="15"/>
      <c r="E119" s="4"/>
      <c r="F119" s="4"/>
      <c r="G119" s="4"/>
      <c r="H119" s="4"/>
    </row>
    <row r="120" spans="1:8" ht="15" customHeight="1" x14ac:dyDescent="0.3">
      <c r="A120" s="15"/>
      <c r="B120" s="15"/>
      <c r="C120" s="15"/>
      <c r="D120" s="15"/>
      <c r="E120" s="4"/>
      <c r="F120" s="4"/>
      <c r="G120" s="4"/>
      <c r="H120" s="4"/>
    </row>
    <row r="121" spans="1:8" ht="15" customHeight="1" x14ac:dyDescent="0.3">
      <c r="A121" s="15"/>
      <c r="B121" s="15"/>
      <c r="C121" s="15"/>
      <c r="D121" s="15"/>
      <c r="E121" s="4"/>
      <c r="F121" s="4"/>
      <c r="G121" s="4"/>
      <c r="H121" s="4"/>
    </row>
    <row r="122" spans="1:8" ht="15" customHeight="1" x14ac:dyDescent="0.3">
      <c r="A122" s="15"/>
      <c r="B122" s="15"/>
      <c r="C122" s="15"/>
      <c r="D122" s="15"/>
      <c r="E122" s="4"/>
      <c r="F122" s="4"/>
      <c r="G122" s="4"/>
      <c r="H122" s="4"/>
    </row>
    <row r="123" spans="1:8" ht="15" customHeight="1" x14ac:dyDescent="0.3">
      <c r="A123" s="15"/>
      <c r="B123" s="15"/>
      <c r="C123" s="15"/>
      <c r="D123" s="15"/>
      <c r="E123" s="4"/>
      <c r="F123" s="4"/>
      <c r="G123" s="4"/>
      <c r="H123" s="4"/>
    </row>
    <row r="124" spans="1:8" ht="15" customHeight="1" x14ac:dyDescent="0.3">
      <c r="A124" s="15"/>
      <c r="B124" s="15"/>
      <c r="C124" s="15"/>
      <c r="D124" s="15"/>
      <c r="E124" s="4"/>
      <c r="F124" s="4"/>
      <c r="G124" s="4"/>
      <c r="H124" s="4"/>
    </row>
    <row r="125" spans="1:8" ht="15" customHeight="1" x14ac:dyDescent="0.3">
      <c r="A125" s="15"/>
      <c r="B125" s="15"/>
      <c r="C125" s="15"/>
      <c r="D125" s="15"/>
      <c r="E125" s="4"/>
      <c r="F125" s="4"/>
      <c r="G125" s="4"/>
      <c r="H125" s="4"/>
    </row>
    <row r="126" spans="1:8" ht="15" customHeight="1" x14ac:dyDescent="0.3">
      <c r="A126" s="15"/>
      <c r="B126" s="15"/>
      <c r="C126" s="15"/>
      <c r="D126" s="15"/>
      <c r="E126" s="4"/>
      <c r="F126" s="4"/>
      <c r="G126" s="4"/>
      <c r="H126" s="4"/>
    </row>
    <row r="127" spans="1:8" ht="15" customHeight="1" x14ac:dyDescent="0.3">
      <c r="A127" s="15"/>
      <c r="B127" s="15"/>
      <c r="C127" s="15"/>
      <c r="D127" s="15"/>
      <c r="E127" s="4"/>
      <c r="F127" s="4"/>
      <c r="G127" s="4"/>
      <c r="H127" s="4"/>
    </row>
    <row r="128" spans="1:8" ht="15" customHeight="1" x14ac:dyDescent="0.3">
      <c r="A128" s="15"/>
      <c r="B128" s="15"/>
      <c r="C128" s="15"/>
      <c r="D128" s="15"/>
      <c r="E128" s="4"/>
      <c r="F128" s="4"/>
      <c r="G128" s="4"/>
      <c r="H128" s="4"/>
    </row>
    <row r="129" spans="1:8" ht="15" customHeight="1" x14ac:dyDescent="0.3">
      <c r="A129" s="15"/>
      <c r="B129" s="15"/>
      <c r="C129" s="15"/>
      <c r="D129" s="15"/>
      <c r="E129" s="4"/>
      <c r="F129" s="4"/>
      <c r="G129" s="4"/>
      <c r="H129" s="4"/>
    </row>
    <row r="130" spans="1:8" ht="15" customHeight="1" x14ac:dyDescent="0.3">
      <c r="A130" s="15"/>
      <c r="B130" s="15"/>
      <c r="C130" s="15"/>
      <c r="D130" s="15"/>
      <c r="E130" s="4"/>
      <c r="F130" s="4"/>
      <c r="G130" s="4"/>
      <c r="H130" s="4"/>
    </row>
    <row r="131" spans="1:8" ht="15" customHeight="1" x14ac:dyDescent="0.3">
      <c r="A131" s="15"/>
      <c r="B131" s="15"/>
      <c r="C131" s="15"/>
      <c r="D131" s="15"/>
      <c r="E131" s="4"/>
      <c r="F131" s="4"/>
      <c r="G131" s="4"/>
      <c r="H131" s="4"/>
    </row>
    <row r="132" spans="1:8" ht="15" customHeight="1" x14ac:dyDescent="0.3">
      <c r="A132" s="15"/>
      <c r="B132" s="15"/>
      <c r="C132" s="15"/>
      <c r="D132" s="15"/>
      <c r="E132" s="15"/>
      <c r="F132" s="15"/>
      <c r="G132" s="15"/>
      <c r="H132" s="15"/>
    </row>
    <row r="133" spans="1:8" ht="15" customHeight="1" x14ac:dyDescent="0.3">
      <c r="A133" s="15"/>
      <c r="B133" s="15"/>
      <c r="C133" s="15"/>
      <c r="D133" s="15"/>
      <c r="E133" s="15"/>
      <c r="F133" s="15"/>
      <c r="G133" s="15"/>
      <c r="H133" s="15"/>
    </row>
    <row r="134" spans="1:8" ht="15" customHeight="1" x14ac:dyDescent="0.3">
      <c r="A134" s="15"/>
      <c r="B134" s="15"/>
      <c r="C134" s="15"/>
      <c r="D134" s="15"/>
      <c r="E134" s="15"/>
      <c r="F134" s="15"/>
      <c r="G134" s="15"/>
      <c r="H134" s="15"/>
    </row>
    <row r="135" spans="1:8" ht="15" customHeight="1" x14ac:dyDescent="0.3">
      <c r="A135" s="15"/>
      <c r="B135" s="15"/>
      <c r="C135" s="15"/>
      <c r="D135" s="15"/>
      <c r="E135" s="15"/>
      <c r="F135" s="15"/>
      <c r="G135" s="15"/>
      <c r="H135" s="15"/>
    </row>
    <row r="136" spans="1:8" ht="15" customHeight="1" x14ac:dyDescent="0.3">
      <c r="A136" s="15"/>
      <c r="B136" s="15"/>
      <c r="C136" s="15"/>
      <c r="D136" s="15"/>
      <c r="E136" s="15"/>
      <c r="F136" s="15"/>
      <c r="G136" s="15"/>
      <c r="H136" s="15"/>
    </row>
    <row r="137" spans="1:8" ht="15" customHeight="1" x14ac:dyDescent="0.3">
      <c r="A137" s="15"/>
      <c r="B137" s="15"/>
      <c r="C137" s="15"/>
      <c r="D137" s="15"/>
      <c r="E137" s="15"/>
      <c r="F137" s="15"/>
      <c r="G137" s="15"/>
      <c r="H137" s="15"/>
    </row>
    <row r="138" spans="1:8" ht="15" customHeight="1" x14ac:dyDescent="0.3">
      <c r="A138" s="15"/>
      <c r="B138" s="15"/>
      <c r="C138" s="15"/>
      <c r="D138" s="15"/>
      <c r="E138" s="15"/>
      <c r="F138" s="15"/>
      <c r="G138" s="15"/>
      <c r="H138" s="15"/>
    </row>
    <row r="139" spans="1:8" ht="15" customHeight="1" x14ac:dyDescent="0.3">
      <c r="A139" s="15"/>
      <c r="B139" s="15"/>
      <c r="C139" s="15"/>
      <c r="D139" s="15"/>
      <c r="E139" s="15"/>
      <c r="F139" s="15"/>
      <c r="G139" s="15"/>
      <c r="H139" s="15"/>
    </row>
    <row r="140" spans="1:8" ht="15" customHeight="1" x14ac:dyDescent="0.3">
      <c r="A140" s="15"/>
      <c r="B140" s="15"/>
      <c r="C140" s="15"/>
      <c r="D140" s="15"/>
      <c r="E140" s="15"/>
      <c r="F140" s="15"/>
      <c r="G140" s="15"/>
      <c r="H140" s="15"/>
    </row>
    <row r="141" spans="1:8" ht="15" customHeight="1" x14ac:dyDescent="0.3">
      <c r="A141" s="15"/>
      <c r="B141" s="15"/>
      <c r="C141" s="15"/>
      <c r="D141" s="15"/>
      <c r="E141" s="15"/>
      <c r="F141" s="15"/>
      <c r="G141" s="15"/>
      <c r="H141" s="15"/>
    </row>
    <row r="142" spans="1:8" ht="15" customHeight="1" x14ac:dyDescent="0.3">
      <c r="A142" s="15"/>
      <c r="B142" s="15"/>
      <c r="C142" s="15"/>
      <c r="D142" s="15"/>
      <c r="E142" s="15"/>
      <c r="F142" s="15"/>
      <c r="G142" s="15"/>
      <c r="H142" s="15"/>
    </row>
    <row r="143" spans="1:8" ht="15" customHeight="1" x14ac:dyDescent="0.3">
      <c r="A143" s="15"/>
      <c r="B143" s="15"/>
      <c r="C143" s="15"/>
      <c r="D143" s="15"/>
      <c r="E143" s="15"/>
      <c r="F143" s="15"/>
      <c r="G143" s="15"/>
      <c r="H143" s="15"/>
    </row>
    <row r="144" spans="1:8" ht="15" customHeight="1" x14ac:dyDescent="0.3">
      <c r="A144" s="15"/>
      <c r="B144" s="15"/>
      <c r="C144" s="15"/>
      <c r="D144" s="15"/>
      <c r="E144" s="15"/>
      <c r="F144" s="15"/>
      <c r="G144" s="15"/>
      <c r="H144" s="15"/>
    </row>
    <row r="145" spans="1:8" ht="15" customHeight="1" x14ac:dyDescent="0.3">
      <c r="A145" s="15"/>
      <c r="B145" s="15"/>
      <c r="C145" s="15"/>
      <c r="D145" s="15"/>
      <c r="E145" s="15"/>
      <c r="F145" s="15"/>
      <c r="G145" s="15"/>
      <c r="H145" s="15"/>
    </row>
    <row r="146" spans="1:8" ht="15" customHeight="1" x14ac:dyDescent="0.3">
      <c r="A146" s="15"/>
      <c r="B146" s="15"/>
      <c r="C146" s="15"/>
      <c r="D146" s="15"/>
      <c r="E146" s="15"/>
      <c r="F146" s="15"/>
      <c r="G146" s="15"/>
      <c r="H146" s="15"/>
    </row>
    <row r="147" spans="1:8" ht="15" customHeight="1" x14ac:dyDescent="0.3">
      <c r="A147" s="15"/>
      <c r="B147" s="15"/>
      <c r="C147" s="15"/>
      <c r="D147" s="15"/>
      <c r="E147" s="15"/>
      <c r="F147" s="15"/>
      <c r="G147" s="15"/>
      <c r="H147" s="15"/>
    </row>
    <row r="148" spans="1:8" ht="15" customHeight="1" x14ac:dyDescent="0.3">
      <c r="A148" s="15"/>
      <c r="B148" s="15"/>
      <c r="C148" s="15"/>
      <c r="D148" s="15"/>
      <c r="E148" s="15"/>
      <c r="F148" s="15"/>
      <c r="G148" s="15"/>
      <c r="H148" s="15"/>
    </row>
    <row r="149" spans="1:8" ht="15" customHeight="1" x14ac:dyDescent="0.3">
      <c r="A149" s="15"/>
      <c r="B149" s="15"/>
      <c r="C149" s="15"/>
      <c r="D149" s="15"/>
      <c r="E149" s="15"/>
      <c r="F149" s="15"/>
      <c r="G149" s="15"/>
      <c r="H149" s="15"/>
    </row>
    <row r="150" spans="1:8" ht="15" customHeight="1" x14ac:dyDescent="0.3">
      <c r="A150" s="15"/>
      <c r="B150" s="15"/>
      <c r="C150" s="15"/>
      <c r="D150" s="15"/>
      <c r="E150" s="15"/>
      <c r="F150" s="15"/>
      <c r="G150" s="15"/>
      <c r="H150" s="15"/>
    </row>
    <row r="151" spans="1:8" ht="15" customHeight="1" x14ac:dyDescent="0.3">
      <c r="A151" s="15"/>
      <c r="B151" s="15"/>
      <c r="C151" s="15"/>
      <c r="D151" s="15"/>
      <c r="E151" s="15"/>
      <c r="F151" s="15"/>
      <c r="G151" s="15"/>
      <c r="H151" s="15"/>
    </row>
    <row r="152" spans="1:8" ht="15" customHeight="1" x14ac:dyDescent="0.3">
      <c r="A152" s="15"/>
      <c r="B152" s="15"/>
      <c r="C152" s="15"/>
      <c r="D152" s="15"/>
      <c r="E152" s="15"/>
      <c r="F152" s="15"/>
      <c r="G152" s="15"/>
      <c r="H152" s="15"/>
    </row>
    <row r="153" spans="1:8" ht="15" customHeight="1" x14ac:dyDescent="0.3">
      <c r="A153" s="15"/>
      <c r="B153" s="15"/>
      <c r="C153" s="15"/>
      <c r="D153" s="15"/>
      <c r="E153" s="15"/>
      <c r="F153" s="15"/>
      <c r="G153" s="15"/>
      <c r="H153" s="15"/>
    </row>
    <row r="154" spans="1:8" ht="15" customHeight="1" x14ac:dyDescent="0.3">
      <c r="A154" s="15"/>
      <c r="B154" s="15"/>
      <c r="C154" s="15"/>
      <c r="D154" s="15"/>
      <c r="E154" s="15"/>
      <c r="F154" s="15"/>
      <c r="G154" s="15"/>
      <c r="H154" s="15"/>
    </row>
    <row r="155" spans="1:8" ht="15" customHeight="1" x14ac:dyDescent="0.3">
      <c r="A155" s="15"/>
      <c r="B155" s="15"/>
      <c r="C155" s="15"/>
      <c r="D155" s="15"/>
      <c r="E155" s="15"/>
      <c r="F155" s="15"/>
      <c r="G155" s="15"/>
      <c r="H155" s="15"/>
    </row>
    <row r="156" spans="1:8" ht="15" customHeight="1" x14ac:dyDescent="0.3">
      <c r="A156" s="15"/>
      <c r="B156" s="15"/>
      <c r="C156" s="15"/>
      <c r="D156" s="15"/>
      <c r="E156" s="15"/>
      <c r="F156" s="15"/>
      <c r="G156" s="15"/>
      <c r="H156" s="15"/>
    </row>
    <row r="157" spans="1:8" ht="15" customHeight="1" x14ac:dyDescent="0.3">
      <c r="A157" s="15"/>
      <c r="B157" s="15"/>
      <c r="C157" s="15"/>
      <c r="D157" s="15"/>
      <c r="E157" s="15"/>
      <c r="F157" s="15"/>
      <c r="G157" s="15"/>
      <c r="H157" s="15"/>
    </row>
    <row r="158" spans="1:8" ht="15" customHeight="1" x14ac:dyDescent="0.3">
      <c r="A158" s="15"/>
      <c r="B158" s="15"/>
      <c r="C158" s="15"/>
      <c r="D158" s="15"/>
      <c r="E158" s="15"/>
      <c r="F158" s="15"/>
      <c r="G158" s="15"/>
      <c r="H158" s="15"/>
    </row>
    <row r="159" spans="1:8" ht="15" customHeight="1" x14ac:dyDescent="0.3">
      <c r="A159" s="15"/>
      <c r="B159" s="15"/>
      <c r="C159" s="15"/>
      <c r="D159" s="15"/>
      <c r="E159" s="15"/>
      <c r="F159" s="15"/>
      <c r="G159" s="15"/>
      <c r="H159" s="15"/>
    </row>
    <row r="160" spans="1:8" ht="15" customHeight="1" x14ac:dyDescent="0.3">
      <c r="A160" s="15"/>
      <c r="B160" s="15"/>
      <c r="C160" s="15"/>
      <c r="D160" s="15"/>
      <c r="E160" s="15"/>
      <c r="F160" s="15"/>
      <c r="G160" s="15"/>
      <c r="H160" s="15"/>
    </row>
    <row r="161" spans="1:8" ht="15" customHeight="1" x14ac:dyDescent="0.3">
      <c r="A161" s="15"/>
      <c r="B161" s="15"/>
      <c r="C161" s="15"/>
      <c r="D161" s="15"/>
      <c r="E161" s="15"/>
      <c r="F161" s="15"/>
      <c r="G161" s="15"/>
      <c r="H161" s="15"/>
    </row>
    <row r="162" spans="1:8" ht="15" customHeight="1" x14ac:dyDescent="0.3">
      <c r="A162" s="15"/>
      <c r="B162" s="15"/>
      <c r="C162" s="15"/>
      <c r="D162" s="15"/>
      <c r="E162" s="15"/>
      <c r="F162" s="15"/>
      <c r="G162" s="15"/>
      <c r="H162" s="15"/>
    </row>
    <row r="163" spans="1:8" ht="15" customHeight="1" x14ac:dyDescent="0.3">
      <c r="A163" s="15"/>
      <c r="B163" s="15"/>
      <c r="C163" s="15"/>
      <c r="D163" s="15"/>
      <c r="E163" s="15"/>
      <c r="F163" s="15"/>
      <c r="G163" s="15"/>
      <c r="H163" s="15"/>
    </row>
    <row r="164" spans="1:8" ht="15" customHeight="1" x14ac:dyDescent="0.3">
      <c r="A164" s="15"/>
      <c r="B164" s="15"/>
      <c r="C164" s="15"/>
      <c r="D164" s="15"/>
      <c r="E164" s="15"/>
      <c r="F164" s="15"/>
      <c r="G164" s="15"/>
      <c r="H164" s="15"/>
    </row>
    <row r="165" spans="1:8" ht="15" customHeight="1" x14ac:dyDescent="0.3">
      <c r="A165" s="15"/>
      <c r="B165" s="15"/>
      <c r="C165" s="15"/>
      <c r="D165" s="15"/>
      <c r="E165" s="15"/>
      <c r="F165" s="15"/>
      <c r="G165" s="15"/>
      <c r="H165" s="15"/>
    </row>
    <row r="166" spans="1:8" ht="15" customHeight="1" x14ac:dyDescent="0.3">
      <c r="A166" s="15"/>
      <c r="B166" s="15"/>
      <c r="C166" s="15"/>
      <c r="D166" s="15"/>
      <c r="E166" s="15"/>
      <c r="F166" s="15"/>
      <c r="G166" s="15"/>
      <c r="H166" s="15"/>
    </row>
    <row r="167" spans="1:8" ht="15" customHeight="1" x14ac:dyDescent="0.3">
      <c r="A167" s="15"/>
      <c r="B167" s="15"/>
      <c r="C167" s="15"/>
      <c r="D167" s="15"/>
      <c r="E167" s="15"/>
      <c r="F167" s="15"/>
      <c r="G167" s="15"/>
      <c r="H167" s="15"/>
    </row>
    <row r="168" spans="1:8" ht="15" customHeight="1" x14ac:dyDescent="0.3">
      <c r="A168" s="15"/>
      <c r="B168" s="15"/>
      <c r="C168" s="15"/>
      <c r="D168" s="15"/>
      <c r="E168" s="15"/>
      <c r="F168" s="15"/>
      <c r="G168" s="15"/>
      <c r="H168" s="15"/>
    </row>
    <row r="169" spans="1:8" ht="15" customHeight="1" x14ac:dyDescent="0.3">
      <c r="A169" s="15"/>
      <c r="B169" s="15"/>
      <c r="C169" s="15"/>
      <c r="D169" s="15"/>
      <c r="E169" s="15"/>
      <c r="F169" s="15"/>
      <c r="G169" s="15"/>
      <c r="H169" s="15"/>
    </row>
    <row r="170" spans="1:8" ht="15" customHeight="1" x14ac:dyDescent="0.3">
      <c r="A170" s="15"/>
      <c r="B170" s="15"/>
      <c r="C170" s="15"/>
      <c r="D170" s="15"/>
      <c r="E170" s="15"/>
      <c r="F170" s="15"/>
      <c r="G170" s="15"/>
      <c r="H170" s="15"/>
    </row>
    <row r="171" spans="1:8" ht="15" customHeight="1" x14ac:dyDescent="0.3">
      <c r="A171" s="15"/>
      <c r="B171" s="15"/>
      <c r="C171" s="15"/>
      <c r="D171" s="15"/>
      <c r="E171" s="15"/>
      <c r="F171" s="15"/>
      <c r="G171" s="15"/>
      <c r="H171" s="15"/>
    </row>
    <row r="172" spans="1:8" ht="15" customHeight="1" x14ac:dyDescent="0.3">
      <c r="A172" s="15"/>
      <c r="B172" s="15"/>
      <c r="C172" s="15"/>
      <c r="D172" s="15"/>
      <c r="E172" s="15"/>
      <c r="F172" s="15"/>
      <c r="G172" s="15"/>
      <c r="H172" s="15"/>
    </row>
    <row r="173" spans="1:8" ht="15" customHeight="1" x14ac:dyDescent="0.3">
      <c r="A173" s="15"/>
      <c r="B173" s="15"/>
      <c r="C173" s="15"/>
      <c r="D173" s="15"/>
      <c r="E173" s="15"/>
      <c r="F173" s="15"/>
      <c r="G173" s="15"/>
      <c r="H173" s="15"/>
    </row>
    <row r="174" spans="1:8" ht="15" customHeight="1" x14ac:dyDescent="0.3">
      <c r="A174" s="15"/>
      <c r="B174" s="15"/>
      <c r="C174" s="15"/>
      <c r="D174" s="15"/>
      <c r="E174" s="15"/>
      <c r="F174" s="15"/>
      <c r="G174" s="15"/>
      <c r="H174" s="15"/>
    </row>
    <row r="175" spans="1:8" ht="15" customHeight="1" x14ac:dyDescent="0.3">
      <c r="A175" s="15"/>
      <c r="B175" s="15"/>
      <c r="C175" s="15"/>
      <c r="D175" s="15"/>
      <c r="E175" s="15"/>
      <c r="F175" s="15"/>
      <c r="G175" s="15"/>
      <c r="H175" s="15"/>
    </row>
    <row r="176" spans="1:8" ht="15" customHeight="1" x14ac:dyDescent="0.3">
      <c r="A176" s="15"/>
      <c r="B176" s="15"/>
      <c r="C176" s="15"/>
      <c r="D176" s="15"/>
      <c r="E176" s="15"/>
      <c r="F176" s="15"/>
      <c r="G176" s="15"/>
      <c r="H176" s="15"/>
    </row>
    <row r="177" spans="1:8" ht="15" customHeight="1" x14ac:dyDescent="0.3">
      <c r="A177" s="15"/>
      <c r="B177" s="15"/>
      <c r="C177" s="15"/>
      <c r="D177" s="15"/>
      <c r="E177" s="15"/>
      <c r="F177" s="15"/>
      <c r="G177" s="15"/>
      <c r="H177" s="15"/>
    </row>
    <row r="178" spans="1:8" ht="15" customHeight="1" x14ac:dyDescent="0.3">
      <c r="A178" s="15"/>
      <c r="B178" s="15"/>
      <c r="C178" s="15"/>
      <c r="D178" s="15"/>
      <c r="E178" s="15"/>
      <c r="F178" s="15"/>
      <c r="G178" s="15"/>
      <c r="H178" s="15"/>
    </row>
    <row r="179" spans="1:8" ht="15" customHeight="1" x14ac:dyDescent="0.3">
      <c r="A179" s="15"/>
      <c r="B179" s="15"/>
      <c r="C179" s="15"/>
      <c r="D179" s="15"/>
      <c r="E179" s="15"/>
      <c r="F179" s="15"/>
      <c r="G179" s="15"/>
      <c r="H179" s="15"/>
    </row>
    <row r="180" spans="1:8" ht="15" customHeight="1" x14ac:dyDescent="0.3">
      <c r="A180" s="15"/>
      <c r="B180" s="15"/>
      <c r="C180" s="15"/>
      <c r="D180" s="15"/>
      <c r="E180" s="15"/>
      <c r="F180" s="15"/>
      <c r="G180" s="15"/>
      <c r="H180" s="15"/>
    </row>
    <row r="181" spans="1:8" ht="15" customHeight="1" x14ac:dyDescent="0.3">
      <c r="A181" s="15"/>
      <c r="B181" s="15"/>
      <c r="C181" s="15"/>
      <c r="D181" s="15"/>
      <c r="E181" s="15"/>
      <c r="F181" s="15"/>
      <c r="G181" s="15"/>
      <c r="H181" s="15"/>
    </row>
    <row r="182" spans="1:8" ht="15" customHeight="1" x14ac:dyDescent="0.3">
      <c r="A182" s="15"/>
      <c r="B182" s="15"/>
      <c r="C182" s="15"/>
      <c r="D182" s="15"/>
      <c r="E182" s="15"/>
      <c r="F182" s="15"/>
      <c r="G182" s="15"/>
      <c r="H182" s="15"/>
    </row>
    <row r="183" spans="1:8" ht="15" customHeight="1" x14ac:dyDescent="0.3">
      <c r="A183" s="15"/>
      <c r="B183" s="15"/>
      <c r="C183" s="15"/>
      <c r="D183" s="15"/>
      <c r="E183" s="15"/>
      <c r="F183" s="15"/>
      <c r="G183" s="15"/>
      <c r="H183" s="15"/>
    </row>
    <row r="184" spans="1:8" ht="15" customHeight="1" x14ac:dyDescent="0.3">
      <c r="A184" s="15"/>
      <c r="B184" s="15"/>
      <c r="C184" s="15"/>
      <c r="D184" s="15"/>
      <c r="E184" s="15"/>
      <c r="F184" s="15"/>
      <c r="G184" s="15"/>
      <c r="H184" s="15"/>
    </row>
    <row r="185" spans="1:8" ht="15" customHeight="1" x14ac:dyDescent="0.3">
      <c r="A185" s="15"/>
      <c r="B185" s="15"/>
      <c r="C185" s="15"/>
      <c r="D185" s="15"/>
      <c r="E185" s="15"/>
      <c r="F185" s="15"/>
      <c r="G185" s="15"/>
      <c r="H185" s="15"/>
    </row>
    <row r="186" spans="1:8" ht="15" customHeight="1" x14ac:dyDescent="0.3">
      <c r="A186" s="15"/>
      <c r="B186" s="15"/>
      <c r="C186" s="15"/>
      <c r="D186" s="15"/>
      <c r="E186" s="15"/>
      <c r="F186" s="15"/>
      <c r="G186" s="15"/>
      <c r="H186" s="15"/>
    </row>
    <row r="187" spans="1:8" x14ac:dyDescent="0.3">
      <c r="A187" s="15"/>
      <c r="B187" s="15"/>
      <c r="C187" s="15"/>
      <c r="D187" s="15"/>
      <c r="E187" s="15"/>
      <c r="F187" s="15"/>
      <c r="G187" s="15"/>
      <c r="H187" s="15"/>
    </row>
    <row r="188" spans="1:8" x14ac:dyDescent="0.3">
      <c r="A188" s="15"/>
      <c r="B188" s="15"/>
      <c r="C188" s="15"/>
      <c r="D188" s="15"/>
      <c r="E188" s="15"/>
      <c r="F188" s="15"/>
      <c r="G188" s="15"/>
      <c r="H188" s="15"/>
    </row>
    <row r="189" spans="1:8" x14ac:dyDescent="0.3">
      <c r="A189" s="15"/>
      <c r="B189" s="15"/>
      <c r="C189" s="15"/>
      <c r="D189" s="15"/>
      <c r="E189" s="15"/>
      <c r="F189" s="15"/>
      <c r="G189" s="15"/>
      <c r="H189" s="15"/>
    </row>
    <row r="190" spans="1:8" x14ac:dyDescent="0.3">
      <c r="A190" s="15"/>
      <c r="B190" s="15"/>
      <c r="C190" s="15"/>
      <c r="D190" s="15"/>
      <c r="E190" s="15"/>
      <c r="F190" s="15"/>
      <c r="G190" s="15"/>
      <c r="H190" s="15"/>
    </row>
    <row r="191" spans="1:8" x14ac:dyDescent="0.3">
      <c r="A191" s="15"/>
      <c r="B191" s="15"/>
      <c r="C191" s="15"/>
      <c r="D191" s="15"/>
      <c r="E191" s="15"/>
      <c r="F191" s="15"/>
      <c r="G191" s="15"/>
      <c r="H191" s="15"/>
    </row>
    <row r="192" spans="1:8" x14ac:dyDescent="0.3">
      <c r="A192" s="15"/>
      <c r="B192" s="15"/>
      <c r="C192" s="15"/>
      <c r="D192" s="15"/>
      <c r="E192" s="15"/>
      <c r="F192" s="15"/>
      <c r="G192" s="15"/>
      <c r="H192" s="15"/>
    </row>
    <row r="193" spans="1:8" x14ac:dyDescent="0.3">
      <c r="A193" s="15"/>
      <c r="B193" s="15"/>
      <c r="C193" s="15"/>
      <c r="D193" s="15"/>
      <c r="E193" s="15"/>
      <c r="F193" s="15"/>
      <c r="G193" s="15"/>
      <c r="H193" s="15"/>
    </row>
    <row r="194" spans="1:8" x14ac:dyDescent="0.3">
      <c r="A194" s="15"/>
      <c r="B194" s="15"/>
      <c r="C194" s="15"/>
      <c r="D194" s="15"/>
      <c r="E194" s="15"/>
      <c r="F194" s="15"/>
      <c r="G194" s="15"/>
      <c r="H194" s="15"/>
    </row>
    <row r="195" spans="1:8" x14ac:dyDescent="0.3">
      <c r="A195" s="15"/>
      <c r="B195" s="15"/>
      <c r="C195" s="15"/>
      <c r="D195" s="15"/>
      <c r="E195" s="15"/>
      <c r="F195" s="15"/>
      <c r="G195" s="15"/>
      <c r="H195" s="15"/>
    </row>
    <row r="196" spans="1:8" x14ac:dyDescent="0.3">
      <c r="A196" s="15"/>
      <c r="B196" s="15"/>
      <c r="C196" s="15"/>
      <c r="D196" s="15"/>
      <c r="E196" s="15"/>
      <c r="F196" s="15"/>
      <c r="G196" s="15"/>
      <c r="H196" s="15"/>
    </row>
    <row r="197" spans="1:8" x14ac:dyDescent="0.3">
      <c r="A197" s="15"/>
      <c r="B197" s="15"/>
      <c r="C197" s="15"/>
      <c r="D197" s="15"/>
      <c r="E197" s="15"/>
      <c r="F197" s="15"/>
      <c r="G197" s="15"/>
      <c r="H197" s="15"/>
    </row>
    <row r="198" spans="1:8" x14ac:dyDescent="0.3">
      <c r="A198" s="15"/>
      <c r="B198" s="15"/>
      <c r="C198" s="15"/>
      <c r="D198" s="15"/>
      <c r="E198" s="15"/>
      <c r="F198" s="15"/>
      <c r="G198" s="15"/>
      <c r="H198" s="15"/>
    </row>
    <row r="199" spans="1:8" x14ac:dyDescent="0.3">
      <c r="A199" s="15"/>
      <c r="B199" s="15"/>
      <c r="C199" s="15"/>
      <c r="D199" s="15"/>
      <c r="E199" s="15"/>
      <c r="F199" s="15"/>
      <c r="G199" s="15"/>
      <c r="H199" s="15"/>
    </row>
    <row r="200" spans="1:8" x14ac:dyDescent="0.3">
      <c r="A200" s="15"/>
      <c r="B200" s="15"/>
      <c r="C200" s="15"/>
      <c r="D200" s="15"/>
      <c r="E200" s="15"/>
      <c r="F200" s="15"/>
      <c r="G200" s="15"/>
      <c r="H200" s="15"/>
    </row>
    <row r="201" spans="1:8" x14ac:dyDescent="0.3">
      <c r="A201" s="15"/>
      <c r="B201" s="15"/>
      <c r="C201" s="15"/>
      <c r="D201" s="15"/>
      <c r="E201" s="15"/>
      <c r="F201" s="15"/>
      <c r="G201" s="15"/>
      <c r="H201" s="15"/>
    </row>
    <row r="202" spans="1:8" x14ac:dyDescent="0.3">
      <c r="A202" s="15"/>
      <c r="B202" s="15"/>
      <c r="C202" s="15"/>
      <c r="D202" s="15"/>
      <c r="E202" s="15"/>
      <c r="F202" s="15"/>
      <c r="G202" s="15"/>
      <c r="H202" s="15"/>
    </row>
    <row r="203" spans="1:8" x14ac:dyDescent="0.3">
      <c r="A203" s="15"/>
      <c r="B203" s="15"/>
      <c r="C203" s="15"/>
      <c r="D203" s="15"/>
      <c r="E203" s="15"/>
      <c r="F203" s="15"/>
      <c r="G203" s="15"/>
      <c r="H203" s="15"/>
    </row>
    <row r="204" spans="1:8" x14ac:dyDescent="0.3">
      <c r="A204" s="15"/>
      <c r="B204" s="15"/>
      <c r="C204" s="15"/>
      <c r="D204" s="15"/>
      <c r="E204" s="15"/>
      <c r="F204" s="15"/>
      <c r="G204" s="15"/>
      <c r="H204" s="15"/>
    </row>
    <row r="205" spans="1:8" x14ac:dyDescent="0.3">
      <c r="A205" s="15"/>
      <c r="B205" s="15"/>
      <c r="C205" s="15"/>
      <c r="D205" s="15"/>
      <c r="E205" s="15"/>
      <c r="F205" s="15"/>
      <c r="G205" s="15"/>
      <c r="H205" s="15"/>
    </row>
    <row r="206" spans="1:8" x14ac:dyDescent="0.3">
      <c r="A206" s="15"/>
      <c r="B206" s="15"/>
      <c r="C206" s="15"/>
      <c r="D206" s="15"/>
      <c r="E206" s="15"/>
      <c r="F206" s="15"/>
      <c r="G206" s="15"/>
      <c r="H206" s="15"/>
    </row>
    <row r="207" spans="1:8" x14ac:dyDescent="0.3">
      <c r="A207" s="15"/>
      <c r="B207" s="15"/>
      <c r="C207" s="15"/>
      <c r="D207" s="15"/>
      <c r="E207" s="15"/>
      <c r="F207" s="15"/>
      <c r="G207" s="15"/>
      <c r="H207" s="15"/>
    </row>
    <row r="208" spans="1:8" x14ac:dyDescent="0.3">
      <c r="A208" s="15"/>
      <c r="B208" s="15"/>
      <c r="C208" s="15"/>
      <c r="D208" s="15"/>
      <c r="E208" s="15"/>
      <c r="F208" s="15"/>
      <c r="G208" s="15"/>
      <c r="H208" s="15"/>
    </row>
    <row r="209" spans="1:8" x14ac:dyDescent="0.3">
      <c r="A209" s="15"/>
      <c r="B209" s="15"/>
      <c r="C209" s="15"/>
      <c r="D209" s="15"/>
      <c r="E209" s="15"/>
      <c r="F209" s="15"/>
      <c r="G209" s="15"/>
      <c r="H209" s="15"/>
    </row>
    <row r="210" spans="1:8" x14ac:dyDescent="0.3">
      <c r="A210" s="15"/>
      <c r="B210" s="15"/>
      <c r="C210" s="15"/>
      <c r="D210" s="15"/>
      <c r="E210" s="15"/>
      <c r="F210" s="15"/>
      <c r="G210" s="15"/>
      <c r="H210" s="15"/>
    </row>
    <row r="211" spans="1:8" x14ac:dyDescent="0.3">
      <c r="A211" s="15"/>
      <c r="B211" s="15"/>
      <c r="C211" s="15"/>
      <c r="D211" s="15"/>
      <c r="E211" s="15"/>
      <c r="F211" s="15"/>
      <c r="G211" s="15"/>
      <c r="H211" s="15"/>
    </row>
    <row r="212" spans="1:8" x14ac:dyDescent="0.3">
      <c r="A212" s="15"/>
      <c r="B212" s="15"/>
      <c r="C212" s="15"/>
      <c r="D212" s="15"/>
      <c r="E212" s="15"/>
      <c r="F212" s="15"/>
      <c r="G212" s="15"/>
      <c r="H212" s="15"/>
    </row>
    <row r="213" spans="1:8" x14ac:dyDescent="0.3">
      <c r="A213" s="15"/>
      <c r="B213" s="15"/>
      <c r="C213" s="15"/>
      <c r="D213" s="15"/>
      <c r="E213" s="15"/>
      <c r="F213" s="15"/>
      <c r="G213" s="15"/>
      <c r="H213" s="15"/>
    </row>
    <row r="214" spans="1:8" x14ac:dyDescent="0.3">
      <c r="A214" s="15"/>
      <c r="B214" s="15"/>
      <c r="C214" s="15"/>
      <c r="D214" s="15"/>
      <c r="E214" s="15"/>
      <c r="F214" s="15"/>
      <c r="G214" s="15"/>
      <c r="H214" s="15"/>
    </row>
    <row r="215" spans="1:8" x14ac:dyDescent="0.3">
      <c r="A215" s="15"/>
      <c r="B215" s="15"/>
      <c r="C215" s="15"/>
      <c r="D215" s="15"/>
      <c r="E215" s="15"/>
      <c r="F215" s="15"/>
      <c r="G215" s="15"/>
      <c r="H215" s="15"/>
    </row>
    <row r="216" spans="1:8" x14ac:dyDescent="0.3">
      <c r="A216" s="15"/>
      <c r="B216" s="15"/>
      <c r="C216" s="15"/>
      <c r="D216" s="15"/>
      <c r="E216" s="15"/>
      <c r="F216" s="15"/>
      <c r="G216" s="15"/>
      <c r="H216" s="15"/>
    </row>
    <row r="217" spans="1:8" x14ac:dyDescent="0.3">
      <c r="A217" s="15"/>
      <c r="B217" s="15"/>
      <c r="C217" s="15"/>
      <c r="D217" s="15"/>
      <c r="E217" s="15"/>
      <c r="F217" s="15"/>
      <c r="G217" s="15"/>
      <c r="H217" s="15"/>
    </row>
    <row r="218" spans="1:8" x14ac:dyDescent="0.3">
      <c r="A218" s="15"/>
      <c r="B218" s="15"/>
      <c r="C218" s="15"/>
      <c r="D218" s="15"/>
      <c r="E218" s="15"/>
      <c r="F218" s="15"/>
      <c r="G218" s="15"/>
      <c r="H218" s="15"/>
    </row>
    <row r="219" spans="1:8" x14ac:dyDescent="0.3">
      <c r="A219" s="15"/>
      <c r="B219" s="15"/>
      <c r="C219" s="15"/>
      <c r="D219" s="15"/>
      <c r="E219" s="15"/>
      <c r="F219" s="15"/>
      <c r="G219" s="15"/>
      <c r="H219" s="15"/>
    </row>
    <row r="220" spans="1:8" x14ac:dyDescent="0.3">
      <c r="A220" s="15"/>
      <c r="B220" s="15"/>
      <c r="C220" s="15"/>
      <c r="D220" s="15"/>
      <c r="E220" s="15"/>
      <c r="F220" s="15"/>
      <c r="G220" s="15"/>
      <c r="H220" s="15"/>
    </row>
    <row r="221" spans="1:8" x14ac:dyDescent="0.3">
      <c r="A221" s="15"/>
      <c r="B221" s="15"/>
      <c r="C221" s="15"/>
      <c r="D221" s="15"/>
      <c r="E221" s="15"/>
      <c r="F221" s="15"/>
      <c r="G221" s="15"/>
      <c r="H221" s="15"/>
    </row>
    <row r="222" spans="1:8" x14ac:dyDescent="0.3">
      <c r="A222" s="15"/>
      <c r="B222" s="15"/>
      <c r="C222" s="15"/>
      <c r="D222" s="15"/>
      <c r="E222" s="15"/>
      <c r="F222" s="15"/>
      <c r="G222" s="15"/>
      <c r="H222" s="15"/>
    </row>
    <row r="223" spans="1:8" x14ac:dyDescent="0.3">
      <c r="A223" s="15"/>
      <c r="B223" s="15"/>
      <c r="C223" s="15"/>
      <c r="D223" s="15"/>
      <c r="E223" s="15"/>
      <c r="F223" s="15"/>
      <c r="G223" s="15"/>
      <c r="H223" s="15"/>
    </row>
    <row r="224" spans="1:8" x14ac:dyDescent="0.3">
      <c r="A224" s="15"/>
      <c r="B224" s="15"/>
      <c r="C224" s="15"/>
      <c r="D224" s="15"/>
      <c r="E224" s="15"/>
      <c r="F224" s="15"/>
      <c r="G224" s="15"/>
      <c r="H224" s="15"/>
    </row>
    <row r="225" spans="1:8" x14ac:dyDescent="0.3">
      <c r="A225" s="15"/>
      <c r="B225" s="15"/>
      <c r="C225" s="15"/>
      <c r="D225" s="15"/>
      <c r="E225" s="15"/>
      <c r="F225" s="15"/>
      <c r="G225" s="15"/>
      <c r="H225" s="15"/>
    </row>
    <row r="226" spans="1:8" x14ac:dyDescent="0.3">
      <c r="A226" s="15"/>
      <c r="B226" s="15"/>
      <c r="C226" s="15"/>
      <c r="D226" s="15"/>
      <c r="E226" s="15"/>
      <c r="F226" s="15"/>
      <c r="G226" s="15"/>
      <c r="H226" s="15"/>
    </row>
    <row r="227" spans="1:8" x14ac:dyDescent="0.3">
      <c r="A227" s="15"/>
      <c r="B227" s="15"/>
      <c r="C227" s="15"/>
      <c r="D227" s="15"/>
      <c r="E227" s="15"/>
      <c r="F227" s="15"/>
      <c r="G227" s="15"/>
      <c r="H227" s="15"/>
    </row>
    <row r="228" spans="1:8" x14ac:dyDescent="0.3">
      <c r="A228" s="15"/>
      <c r="B228" s="15"/>
      <c r="C228" s="15"/>
      <c r="D228" s="15"/>
      <c r="E228" s="15"/>
      <c r="F228" s="15"/>
      <c r="G228" s="15"/>
      <c r="H228" s="15"/>
    </row>
    <row r="229" spans="1:8" x14ac:dyDescent="0.3">
      <c r="A229" s="15"/>
      <c r="B229" s="15"/>
      <c r="C229" s="15"/>
      <c r="D229" s="15"/>
      <c r="E229" s="15"/>
      <c r="F229" s="15"/>
      <c r="G229" s="15"/>
      <c r="H229" s="15"/>
    </row>
    <row r="230" spans="1:8" x14ac:dyDescent="0.3">
      <c r="A230" s="15"/>
      <c r="B230" s="15"/>
      <c r="C230" s="15"/>
      <c r="D230" s="15"/>
      <c r="E230" s="15"/>
      <c r="F230" s="15"/>
      <c r="G230" s="15"/>
      <c r="H230" s="15"/>
    </row>
    <row r="231" spans="1:8" x14ac:dyDescent="0.3">
      <c r="A231" s="15"/>
      <c r="B231" s="15"/>
      <c r="C231" s="15"/>
      <c r="D231" s="15"/>
      <c r="E231" s="15"/>
      <c r="F231" s="15"/>
      <c r="G231" s="15"/>
      <c r="H231" s="15"/>
    </row>
    <row r="232" spans="1:8" x14ac:dyDescent="0.3">
      <c r="A232" s="15"/>
      <c r="B232" s="15"/>
      <c r="C232" s="15"/>
      <c r="D232" s="15"/>
      <c r="E232" s="15"/>
      <c r="F232" s="15"/>
      <c r="G232" s="15"/>
      <c r="H232" s="15"/>
    </row>
    <row r="233" spans="1:8" x14ac:dyDescent="0.3">
      <c r="A233" s="15"/>
      <c r="B233" s="15"/>
      <c r="C233" s="15"/>
      <c r="D233" s="15"/>
      <c r="E233" s="15"/>
      <c r="F233" s="15"/>
      <c r="G233" s="15"/>
      <c r="H233" s="15"/>
    </row>
    <row r="234" spans="1:8" x14ac:dyDescent="0.3">
      <c r="A234" s="15"/>
      <c r="B234" s="15"/>
      <c r="C234" s="15"/>
      <c r="D234" s="15"/>
      <c r="E234" s="15"/>
      <c r="F234" s="15"/>
      <c r="G234" s="15"/>
      <c r="H234" s="15"/>
    </row>
    <row r="235" spans="1:8" x14ac:dyDescent="0.3">
      <c r="A235" s="15"/>
      <c r="B235" s="15"/>
      <c r="C235" s="15"/>
      <c r="D235" s="15"/>
      <c r="E235" s="15"/>
      <c r="F235" s="15"/>
      <c r="G235" s="15"/>
      <c r="H235" s="15"/>
    </row>
    <row r="236" spans="1:8" x14ac:dyDescent="0.3">
      <c r="A236" s="15"/>
      <c r="B236" s="15"/>
      <c r="C236" s="15"/>
      <c r="D236" s="15"/>
      <c r="E236" s="15"/>
      <c r="F236" s="15"/>
      <c r="G236" s="15"/>
      <c r="H236" s="15"/>
    </row>
    <row r="237" spans="1:8" x14ac:dyDescent="0.3">
      <c r="A237" s="15"/>
      <c r="B237" s="15"/>
      <c r="C237" s="15"/>
      <c r="D237" s="15"/>
      <c r="E237" s="15"/>
      <c r="F237" s="15"/>
      <c r="G237" s="15"/>
      <c r="H237" s="15"/>
    </row>
    <row r="238" spans="1:8" x14ac:dyDescent="0.3">
      <c r="A238" s="15"/>
      <c r="B238" s="15"/>
      <c r="C238" s="15"/>
      <c r="D238" s="15"/>
      <c r="E238" s="15"/>
      <c r="F238" s="15"/>
      <c r="G238" s="15"/>
      <c r="H238" s="15"/>
    </row>
    <row r="239" spans="1:8" x14ac:dyDescent="0.3">
      <c r="A239" s="15"/>
      <c r="B239" s="15"/>
      <c r="C239" s="15"/>
      <c r="D239" s="15"/>
      <c r="E239" s="15"/>
      <c r="F239" s="15"/>
      <c r="G239" s="15"/>
      <c r="H239" s="15"/>
    </row>
    <row r="240" spans="1:8" x14ac:dyDescent="0.3">
      <c r="A240" s="15"/>
      <c r="B240" s="15"/>
      <c r="C240" s="15"/>
      <c r="D240" s="15"/>
      <c r="E240" s="15"/>
      <c r="F240" s="15"/>
      <c r="G240" s="15"/>
      <c r="H240" s="15"/>
    </row>
    <row r="241" spans="1:8" x14ac:dyDescent="0.3">
      <c r="A241" s="15"/>
      <c r="B241" s="15"/>
      <c r="C241" s="15"/>
      <c r="D241" s="15"/>
      <c r="E241" s="15"/>
      <c r="F241" s="15"/>
      <c r="G241" s="15"/>
      <c r="H241" s="15"/>
    </row>
    <row r="242" spans="1:8" x14ac:dyDescent="0.3">
      <c r="A242" s="15"/>
      <c r="B242" s="15"/>
      <c r="C242" s="15"/>
      <c r="D242" s="15"/>
      <c r="E242" s="15"/>
      <c r="F242" s="15"/>
      <c r="G242" s="15"/>
      <c r="H242" s="15"/>
    </row>
    <row r="243" spans="1:8" x14ac:dyDescent="0.3">
      <c r="A243" s="15"/>
      <c r="B243" s="15"/>
      <c r="C243" s="15"/>
      <c r="D243" s="15"/>
      <c r="E243" s="15"/>
      <c r="F243" s="15"/>
      <c r="G243" s="15"/>
      <c r="H243" s="15"/>
    </row>
    <row r="244" spans="1:8" x14ac:dyDescent="0.3">
      <c r="A244" s="15"/>
      <c r="B244" s="15"/>
      <c r="C244" s="15"/>
      <c r="D244" s="15"/>
      <c r="E244" s="15"/>
      <c r="F244" s="15"/>
      <c r="G244" s="15"/>
      <c r="H244" s="15"/>
    </row>
    <row r="245" spans="1:8" x14ac:dyDescent="0.3">
      <c r="A245" s="15"/>
      <c r="B245" s="15"/>
      <c r="C245" s="15"/>
      <c r="D245" s="15"/>
      <c r="E245" s="15"/>
      <c r="F245" s="15"/>
      <c r="G245" s="15"/>
      <c r="H245" s="15"/>
    </row>
    <row r="246" spans="1:8" x14ac:dyDescent="0.3">
      <c r="A246" s="15"/>
      <c r="B246" s="15"/>
      <c r="C246" s="15"/>
      <c r="D246" s="15"/>
      <c r="E246" s="15"/>
      <c r="F246" s="15"/>
      <c r="G246" s="15"/>
      <c r="H246" s="15"/>
    </row>
    <row r="247" spans="1:8" x14ac:dyDescent="0.3">
      <c r="A247" s="15"/>
      <c r="B247" s="15"/>
      <c r="C247" s="15"/>
      <c r="D247" s="15"/>
      <c r="E247" s="15"/>
      <c r="F247" s="15"/>
      <c r="G247" s="15"/>
      <c r="H247" s="15"/>
    </row>
    <row r="248" spans="1:8" x14ac:dyDescent="0.3">
      <c r="A248" s="15"/>
      <c r="B248" s="15"/>
      <c r="C248" s="15"/>
      <c r="D248" s="15"/>
      <c r="E248" s="15"/>
      <c r="F248" s="15"/>
      <c r="G248" s="15"/>
      <c r="H248" s="15"/>
    </row>
    <row r="249" spans="1:8" x14ac:dyDescent="0.3">
      <c r="A249" s="15"/>
      <c r="B249" s="15"/>
      <c r="C249" s="15"/>
      <c r="D249" s="15"/>
      <c r="E249" s="15"/>
      <c r="F249" s="15"/>
      <c r="G249" s="15"/>
      <c r="H249" s="15"/>
    </row>
    <row r="250" spans="1:8" x14ac:dyDescent="0.3">
      <c r="A250" s="15"/>
      <c r="B250" s="15"/>
      <c r="C250" s="15"/>
      <c r="D250" s="15"/>
      <c r="E250" s="15"/>
      <c r="F250" s="15"/>
      <c r="G250" s="15"/>
      <c r="H250" s="15"/>
    </row>
    <row r="251" spans="1:8" x14ac:dyDescent="0.3">
      <c r="A251" s="15"/>
      <c r="B251" s="15"/>
      <c r="C251" s="15"/>
      <c r="D251" s="15"/>
      <c r="E251" s="15"/>
      <c r="F251" s="15"/>
      <c r="G251" s="15"/>
      <c r="H251" s="15"/>
    </row>
    <row r="252" spans="1:8" x14ac:dyDescent="0.3">
      <c r="A252" s="15"/>
      <c r="B252" s="15"/>
      <c r="C252" s="15"/>
      <c r="D252" s="15"/>
      <c r="E252" s="15"/>
      <c r="F252" s="15"/>
      <c r="G252" s="15"/>
      <c r="H252" s="15"/>
    </row>
    <row r="253" spans="1:8" x14ac:dyDescent="0.3">
      <c r="A253" s="15"/>
      <c r="B253" s="15"/>
      <c r="C253" s="15"/>
      <c r="D253" s="15"/>
      <c r="E253" s="15"/>
      <c r="F253" s="15"/>
      <c r="G253" s="15"/>
      <c r="H253" s="15"/>
    </row>
    <row r="254" spans="1:8" x14ac:dyDescent="0.3">
      <c r="A254" s="15"/>
      <c r="B254" s="15"/>
      <c r="C254" s="15"/>
      <c r="D254" s="15"/>
      <c r="E254" s="15"/>
      <c r="F254" s="15"/>
      <c r="G254" s="15"/>
      <c r="H254" s="15"/>
    </row>
    <row r="255" spans="1:8" x14ac:dyDescent="0.3">
      <c r="A255" s="15"/>
      <c r="B255" s="15"/>
      <c r="C255" s="15"/>
      <c r="D255" s="15"/>
      <c r="E255" s="15"/>
      <c r="F255" s="15"/>
      <c r="G255" s="15"/>
      <c r="H255" s="15"/>
    </row>
    <row r="256" spans="1:8" x14ac:dyDescent="0.3">
      <c r="A256" s="15"/>
      <c r="B256" s="15"/>
      <c r="C256" s="15"/>
      <c r="D256" s="15"/>
      <c r="E256" s="15"/>
      <c r="F256" s="15"/>
      <c r="G256" s="15"/>
      <c r="H256" s="15"/>
    </row>
    <row r="257" spans="1:8" x14ac:dyDescent="0.3">
      <c r="A257" s="15"/>
      <c r="B257" s="15"/>
      <c r="C257" s="15"/>
      <c r="D257" s="15"/>
      <c r="E257" s="15"/>
      <c r="F257" s="15"/>
      <c r="G257" s="15"/>
      <c r="H257" s="15"/>
    </row>
    <row r="258" spans="1:8" x14ac:dyDescent="0.3">
      <c r="A258" s="15"/>
      <c r="B258" s="15"/>
      <c r="C258" s="15"/>
      <c r="D258" s="15"/>
      <c r="E258" s="15"/>
      <c r="F258" s="15"/>
      <c r="G258" s="15"/>
      <c r="H258" s="15"/>
    </row>
    <row r="259" spans="1:8" x14ac:dyDescent="0.3">
      <c r="A259" s="15"/>
      <c r="B259" s="15"/>
      <c r="C259" s="15"/>
      <c r="D259" s="15"/>
      <c r="E259" s="15"/>
      <c r="F259" s="15"/>
      <c r="G259" s="15"/>
      <c r="H259" s="15"/>
    </row>
    <row r="260" spans="1:8" x14ac:dyDescent="0.3">
      <c r="A260" s="15"/>
      <c r="B260" s="15"/>
      <c r="C260" s="15"/>
      <c r="D260" s="15"/>
      <c r="E260" s="15"/>
      <c r="F260" s="15"/>
      <c r="G260" s="15"/>
      <c r="H260" s="15"/>
    </row>
  </sheetData>
  <mergeCells count="93">
    <mergeCell ref="E78:H78"/>
    <mergeCell ref="E88:H88"/>
    <mergeCell ref="E98:H98"/>
    <mergeCell ref="E108:H108"/>
    <mergeCell ref="E118:H118"/>
    <mergeCell ref="E96:H96"/>
    <mergeCell ref="E97:H97"/>
    <mergeCell ref="E91:H91"/>
    <mergeCell ref="E92:H92"/>
    <mergeCell ref="E93:F93"/>
    <mergeCell ref="E94:F94"/>
    <mergeCell ref="E95:H95"/>
    <mergeCell ref="E86:H86"/>
    <mergeCell ref="E87:H87"/>
    <mergeCell ref="E81:H81"/>
    <mergeCell ref="E82:H82"/>
    <mergeCell ref="E28:H28"/>
    <mergeCell ref="E38:H38"/>
    <mergeCell ref="E48:H48"/>
    <mergeCell ref="E58:H58"/>
    <mergeCell ref="E68:H68"/>
    <mergeCell ref="E57:H57"/>
    <mergeCell ref="E62:H62"/>
    <mergeCell ref="E61:H61"/>
    <mergeCell ref="E64:F64"/>
    <mergeCell ref="E83:F83"/>
    <mergeCell ref="E84:F84"/>
    <mergeCell ref="E85:H85"/>
    <mergeCell ref="E41:H41"/>
    <mergeCell ref="E43:F43"/>
    <mergeCell ref="E45:H45"/>
    <mergeCell ref="E51:H51"/>
    <mergeCell ref="E53:F53"/>
    <mergeCell ref="E47:H47"/>
    <mergeCell ref="E42:H42"/>
    <mergeCell ref="E44:F44"/>
    <mergeCell ref="E46:H46"/>
    <mergeCell ref="E52:H52"/>
    <mergeCell ref="E54:F54"/>
    <mergeCell ref="E55:H55"/>
    <mergeCell ref="E56:H56"/>
    <mergeCell ref="A1:H1"/>
    <mergeCell ref="A2:H2"/>
    <mergeCell ref="E5:H5"/>
    <mergeCell ref="E7:H8"/>
    <mergeCell ref="E24:F24"/>
    <mergeCell ref="E11:H11"/>
    <mergeCell ref="E12:H12"/>
    <mergeCell ref="E13:H13"/>
    <mergeCell ref="E14:F14"/>
    <mergeCell ref="E15:F15"/>
    <mergeCell ref="E16:H16"/>
    <mergeCell ref="E17:H17"/>
    <mergeCell ref="E18:H18"/>
    <mergeCell ref="E25:H25"/>
    <mergeCell ref="E26:H26"/>
    <mergeCell ref="E27:H27"/>
    <mergeCell ref="E20:H20"/>
    <mergeCell ref="E21:H21"/>
    <mergeCell ref="E22:H22"/>
    <mergeCell ref="E23:F23"/>
    <mergeCell ref="E76:H76"/>
    <mergeCell ref="E65:H65"/>
    <mergeCell ref="E71:H71"/>
    <mergeCell ref="E73:F73"/>
    <mergeCell ref="E75:H75"/>
    <mergeCell ref="E66:H66"/>
    <mergeCell ref="E67:H67"/>
    <mergeCell ref="E72:H72"/>
    <mergeCell ref="E74:F74"/>
    <mergeCell ref="E106:H106"/>
    <mergeCell ref="E107:H107"/>
    <mergeCell ref="E36:H36"/>
    <mergeCell ref="E37:H37"/>
    <mergeCell ref="E31:H31"/>
    <mergeCell ref="E32:H32"/>
    <mergeCell ref="E34:F34"/>
    <mergeCell ref="E33:F33"/>
    <mergeCell ref="E35:H35"/>
    <mergeCell ref="E101:H101"/>
    <mergeCell ref="E102:H102"/>
    <mergeCell ref="E103:F103"/>
    <mergeCell ref="E104:F104"/>
    <mergeCell ref="E105:H105"/>
    <mergeCell ref="E63:F63"/>
    <mergeCell ref="E77:H77"/>
    <mergeCell ref="E116:H116"/>
    <mergeCell ref="E117:H117"/>
    <mergeCell ref="E111:H111"/>
    <mergeCell ref="E112:H112"/>
    <mergeCell ref="E113:F113"/>
    <mergeCell ref="E114:F114"/>
    <mergeCell ref="E115:H115"/>
  </mergeCells>
  <dataValidations count="2">
    <dataValidation type="list" allowBlank="1" showInputMessage="1" showErrorMessage="1" sqref="E28:H28 E38:H38 E48:H48 E58:H58 E68:H68 E78:H78 E88:H88 E98:H98 E108:H108 E118:H118" xr:uid="{892F33F0-99C0-4982-8EB0-1060F184AED5}">
      <formula1>"MBE, WBE, Veteran, N/A"</formula1>
    </dataValidation>
    <dataValidation type="list" allowBlank="1" showInputMessage="1" showErrorMessage="1" sqref="E5:H5" xr:uid="{62D92621-3380-465B-94B4-FB93585D9EA6}">
      <formula1>"For-profit, Non-profit, CDC, Other"</formula1>
    </dataValidation>
  </dataValidations>
  <pageMargins left="0.7" right="0.7" top="0.75" bottom="0.7" header="0.3" footer="0.3"/>
  <pageSetup scale="95" orientation="portrait" r:id="rId1"/>
  <headerFooter>
    <oddFooter>&amp;C&amp;P/&amp;N&amp;R&amp;D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69963-D760-4D07-B0F9-3A1616526F74}">
  <dimension ref="A1:P73"/>
  <sheetViews>
    <sheetView zoomScale="90" zoomScaleNormal="90" zoomScaleSheetLayoutView="100" zoomScalePageLayoutView="130" workbookViewId="0">
      <pane ySplit="3" topLeftCell="A21" activePane="bottomLeft" state="frozen"/>
      <selection pane="bottomLeft" activeCell="C24" sqref="C24"/>
    </sheetView>
  </sheetViews>
  <sheetFormatPr defaultColWidth="8.81640625" defaultRowHeight="14" x14ac:dyDescent="0.35"/>
  <cols>
    <col min="1" max="1" width="2.1796875" style="17" customWidth="1"/>
    <col min="2" max="14" width="14.81640625" style="17" customWidth="1"/>
    <col min="15" max="16384" width="8.81640625" style="17"/>
  </cols>
  <sheetData>
    <row r="1" spans="1:16" x14ac:dyDescent="0.35">
      <c r="A1" s="375" t="s">
        <v>123</v>
      </c>
      <c r="B1" s="375"/>
      <c r="C1" s="375"/>
      <c r="D1" s="375"/>
      <c r="E1" s="375"/>
      <c r="F1" s="375"/>
      <c r="G1" s="375"/>
      <c r="H1" s="375"/>
      <c r="I1" s="375"/>
      <c r="J1" s="375"/>
      <c r="K1" s="375"/>
      <c r="L1" s="375"/>
      <c r="M1" s="375"/>
      <c r="N1" s="39" t="s">
        <v>201</v>
      </c>
      <c r="O1" s="266"/>
      <c r="P1" s="189" t="s">
        <v>202</v>
      </c>
    </row>
    <row r="2" spans="1:16" x14ac:dyDescent="0.35">
      <c r="A2" s="379" t="s">
        <v>264</v>
      </c>
      <c r="B2" s="379"/>
      <c r="C2" s="379"/>
      <c r="D2" s="379"/>
      <c r="E2" s="379"/>
      <c r="F2" s="379"/>
      <c r="G2" s="379"/>
      <c r="H2" s="379"/>
      <c r="I2" s="379"/>
      <c r="J2" s="379"/>
      <c r="K2" s="379"/>
      <c r="L2" s="379"/>
      <c r="M2" s="379"/>
      <c r="O2" s="267"/>
      <c r="P2" s="189" t="s">
        <v>203</v>
      </c>
    </row>
    <row r="3" spans="1:16" x14ac:dyDescent="0.35">
      <c r="A3" s="259"/>
      <c r="B3" s="259"/>
      <c r="C3" s="259"/>
      <c r="D3" s="259"/>
      <c r="E3" s="259"/>
      <c r="F3" s="259"/>
      <c r="G3" s="259"/>
      <c r="H3" s="259"/>
      <c r="I3" s="259"/>
      <c r="J3" s="259"/>
      <c r="K3" s="259"/>
      <c r="L3" s="259"/>
      <c r="M3" s="259"/>
      <c r="O3" s="268"/>
      <c r="P3" s="189" t="s">
        <v>357</v>
      </c>
    </row>
    <row r="4" spans="1:16" ht="15" customHeight="1" x14ac:dyDescent="0.35">
      <c r="A4" s="18"/>
      <c r="B4" s="18"/>
      <c r="C4" s="18"/>
      <c r="D4" s="18"/>
      <c r="E4" s="18"/>
      <c r="F4" s="18"/>
      <c r="G4" s="18"/>
      <c r="H4" s="18"/>
    </row>
    <row r="5" spans="1:16" x14ac:dyDescent="0.35">
      <c r="A5" s="376" t="s">
        <v>263</v>
      </c>
      <c r="B5" s="376"/>
      <c r="C5" s="376"/>
      <c r="D5" s="376"/>
      <c r="E5" s="376"/>
      <c r="F5" s="376"/>
      <c r="G5" s="376"/>
      <c r="H5" s="376"/>
      <c r="I5" s="376"/>
      <c r="J5" s="376"/>
      <c r="K5" s="376"/>
      <c r="L5" s="376"/>
      <c r="M5" s="376"/>
      <c r="N5" s="376"/>
    </row>
    <row r="6" spans="1:16" x14ac:dyDescent="0.35">
      <c r="A6" s="18"/>
      <c r="B6" s="18"/>
      <c r="C6" s="18"/>
      <c r="D6" s="18"/>
      <c r="F6" s="18"/>
      <c r="G6" s="18"/>
    </row>
    <row r="7" spans="1:16" x14ac:dyDescent="0.35">
      <c r="A7" s="18"/>
      <c r="B7" s="18"/>
      <c r="C7" s="26" t="s">
        <v>164</v>
      </c>
      <c r="D7" s="27"/>
      <c r="E7" s="28"/>
      <c r="F7" s="18"/>
      <c r="G7" s="18"/>
    </row>
    <row r="8" spans="1:16" x14ac:dyDescent="0.35">
      <c r="A8" s="18"/>
      <c r="B8" s="18"/>
      <c r="C8" s="26"/>
      <c r="D8" s="28" t="s">
        <v>165</v>
      </c>
      <c r="F8" s="27" t="s">
        <v>200</v>
      </c>
      <c r="G8" s="18"/>
    </row>
    <row r="9" spans="1:16" x14ac:dyDescent="0.35">
      <c r="A9" s="18"/>
      <c r="B9" s="18"/>
      <c r="C9" s="26"/>
      <c r="D9" s="28" t="s">
        <v>146</v>
      </c>
      <c r="F9" s="28" t="s">
        <v>260</v>
      </c>
      <c r="G9" s="18"/>
    </row>
    <row r="10" spans="1:16" x14ac:dyDescent="0.35">
      <c r="A10" s="18"/>
      <c r="B10" s="18"/>
      <c r="C10" s="26"/>
      <c r="D10" s="27" t="s">
        <v>166</v>
      </c>
      <c r="F10" s="28" t="s">
        <v>167</v>
      </c>
      <c r="G10" s="18"/>
    </row>
    <row r="11" spans="1:16" x14ac:dyDescent="0.35">
      <c r="A11" s="18"/>
      <c r="B11" s="18"/>
      <c r="C11" s="18"/>
      <c r="D11" s="18"/>
      <c r="E11" s="18"/>
      <c r="F11" s="18"/>
      <c r="G11" s="18"/>
      <c r="H11" s="18"/>
    </row>
    <row r="12" spans="1:16" ht="15" customHeight="1" x14ac:dyDescent="0.35">
      <c r="A12" s="18"/>
      <c r="B12" s="397" t="s">
        <v>170</v>
      </c>
      <c r="C12" s="58" t="s">
        <v>149</v>
      </c>
      <c r="D12" s="61" t="s">
        <v>146</v>
      </c>
      <c r="E12" s="138" t="s">
        <v>146</v>
      </c>
      <c r="F12" s="29" t="s">
        <v>146</v>
      </c>
      <c r="G12" s="62" t="s">
        <v>146</v>
      </c>
      <c r="H12" s="61" t="s">
        <v>146</v>
      </c>
      <c r="I12" s="62" t="s">
        <v>146</v>
      </c>
      <c r="J12" s="60" t="s">
        <v>148</v>
      </c>
      <c r="K12" s="136"/>
    </row>
    <row r="13" spans="1:16" ht="15" customHeight="1" x14ac:dyDescent="0.35">
      <c r="A13" s="18"/>
      <c r="B13" s="398"/>
      <c r="C13" s="59" t="s">
        <v>259</v>
      </c>
      <c r="D13" s="63" t="s">
        <v>274</v>
      </c>
      <c r="E13" s="30" t="s">
        <v>275</v>
      </c>
      <c r="F13" s="30" t="s">
        <v>276</v>
      </c>
      <c r="G13" s="64" t="s">
        <v>277</v>
      </c>
      <c r="H13" s="63" t="s">
        <v>278</v>
      </c>
      <c r="I13" s="64" t="s">
        <v>279</v>
      </c>
      <c r="J13" s="65"/>
      <c r="K13" s="31" t="s">
        <v>18</v>
      </c>
    </row>
    <row r="14" spans="1:16" ht="15" customHeight="1" x14ac:dyDescent="0.35">
      <c r="A14" s="18"/>
      <c r="B14" s="139" t="s">
        <v>268</v>
      </c>
      <c r="C14" s="140"/>
      <c r="D14" s="141"/>
      <c r="E14" s="142"/>
      <c r="F14" s="142"/>
      <c r="G14" s="143"/>
      <c r="H14" s="141"/>
      <c r="I14" s="143"/>
      <c r="J14" s="144"/>
      <c r="K14" s="145">
        <f>SUM(C14:J14)</f>
        <v>0</v>
      </c>
    </row>
    <row r="15" spans="1:16" ht="15" customHeight="1" x14ac:dyDescent="0.35">
      <c r="A15" s="18"/>
      <c r="B15" s="139" t="s">
        <v>269</v>
      </c>
      <c r="C15" s="140"/>
      <c r="D15" s="141"/>
      <c r="E15" s="142"/>
      <c r="F15" s="142"/>
      <c r="G15" s="143"/>
      <c r="H15" s="141"/>
      <c r="I15" s="143"/>
      <c r="J15" s="144"/>
      <c r="K15" s="145">
        <f t="shared" ref="K15:K19" si="0">SUM(C15:J15)</f>
        <v>0</v>
      </c>
    </row>
    <row r="16" spans="1:16" ht="15" customHeight="1" x14ac:dyDescent="0.35">
      <c r="A16" s="18"/>
      <c r="B16" s="139" t="s">
        <v>270</v>
      </c>
      <c r="C16" s="140"/>
      <c r="D16" s="141"/>
      <c r="E16" s="142"/>
      <c r="F16" s="142"/>
      <c r="G16" s="143"/>
      <c r="H16" s="141"/>
      <c r="I16" s="143"/>
      <c r="J16" s="144"/>
      <c r="K16" s="145">
        <f t="shared" si="0"/>
        <v>0</v>
      </c>
    </row>
    <row r="17" spans="1:14" ht="15" customHeight="1" x14ac:dyDescent="0.35">
      <c r="A17" s="18"/>
      <c r="B17" s="139" t="s">
        <v>271</v>
      </c>
      <c r="C17" s="140"/>
      <c r="D17" s="141"/>
      <c r="E17" s="142"/>
      <c r="F17" s="142"/>
      <c r="G17" s="143"/>
      <c r="H17" s="141"/>
      <c r="I17" s="143"/>
      <c r="J17" s="144"/>
      <c r="K17" s="145">
        <f t="shared" si="0"/>
        <v>0</v>
      </c>
    </row>
    <row r="18" spans="1:14" ht="15" customHeight="1" x14ac:dyDescent="0.35">
      <c r="A18" s="18"/>
      <c r="B18" s="146" t="s">
        <v>272</v>
      </c>
      <c r="C18" s="147"/>
      <c r="D18" s="148"/>
      <c r="E18" s="149"/>
      <c r="F18" s="149"/>
      <c r="G18" s="150"/>
      <c r="H18" s="148"/>
      <c r="I18" s="150"/>
      <c r="J18" s="148"/>
      <c r="K18" s="145">
        <f t="shared" si="0"/>
        <v>0</v>
      </c>
    </row>
    <row r="19" spans="1:14" ht="15" customHeight="1" thickBot="1" x14ac:dyDescent="0.4">
      <c r="A19" s="18"/>
      <c r="B19" s="151" t="s">
        <v>273</v>
      </c>
      <c r="C19" s="152"/>
      <c r="D19" s="153"/>
      <c r="E19" s="154"/>
      <c r="F19" s="154"/>
      <c r="G19" s="155"/>
      <c r="H19" s="153"/>
      <c r="I19" s="155"/>
      <c r="J19" s="153"/>
      <c r="K19" s="156">
        <f t="shared" si="0"/>
        <v>0</v>
      </c>
    </row>
    <row r="20" spans="1:14" ht="15" customHeight="1" x14ac:dyDescent="0.35">
      <c r="A20" s="18"/>
      <c r="B20" s="157" t="s">
        <v>206</v>
      </c>
      <c r="C20" s="158">
        <f>SUM(C14:C19)</f>
        <v>0</v>
      </c>
      <c r="D20" s="159">
        <f>SUM(D14:D19)</f>
        <v>0</v>
      </c>
      <c r="E20" s="160">
        <f t="shared" ref="E20:G20" si="1">SUM(E14:E19)</f>
        <v>0</v>
      </c>
      <c r="F20" s="160">
        <f t="shared" si="1"/>
        <v>0</v>
      </c>
      <c r="G20" s="161">
        <f t="shared" si="1"/>
        <v>0</v>
      </c>
      <c r="H20" s="158">
        <f>SUM(H14:H19)</f>
        <v>0</v>
      </c>
      <c r="I20" s="161">
        <f>SUM(I14:I19)</f>
        <v>0</v>
      </c>
      <c r="J20" s="158">
        <f>SUM(J14:J19)</f>
        <v>0</v>
      </c>
      <c r="K20" s="162">
        <f>SUM(K14:K19)</f>
        <v>0</v>
      </c>
    </row>
    <row r="22" spans="1:14" ht="15" customHeight="1" x14ac:dyDescent="0.35">
      <c r="A22" s="18"/>
      <c r="B22" s="163"/>
      <c r="C22" s="136" t="s">
        <v>348</v>
      </c>
      <c r="D22" s="136" t="s">
        <v>280</v>
      </c>
      <c r="E22" s="24"/>
      <c r="F22" s="399" t="s">
        <v>171</v>
      </c>
      <c r="G22" s="254" t="s">
        <v>23</v>
      </c>
      <c r="H22" s="254" t="s">
        <v>22</v>
      </c>
    </row>
    <row r="23" spans="1:14" ht="15" customHeight="1" x14ac:dyDescent="0.35">
      <c r="A23" s="18"/>
      <c r="B23" s="164"/>
      <c r="C23" s="137" t="s">
        <v>262</v>
      </c>
      <c r="D23" s="66" t="s">
        <v>261</v>
      </c>
      <c r="E23" s="24"/>
      <c r="F23" s="400"/>
      <c r="G23" s="31"/>
      <c r="H23" s="34"/>
    </row>
    <row r="24" spans="1:14" ht="15" customHeight="1" x14ac:dyDescent="0.35">
      <c r="A24" s="18"/>
      <c r="B24" s="165" t="s">
        <v>268</v>
      </c>
      <c r="C24" s="166"/>
      <c r="D24" s="166"/>
      <c r="E24" s="24"/>
      <c r="F24" s="167" t="s">
        <v>19</v>
      </c>
      <c r="G24" s="166"/>
      <c r="H24" s="168">
        <f>IFERROR(G24/G26,0)</f>
        <v>0</v>
      </c>
    </row>
    <row r="25" spans="1:14" ht="15" customHeight="1" thickBot="1" x14ac:dyDescent="0.4">
      <c r="A25" s="18"/>
      <c r="B25" s="165" t="s">
        <v>269</v>
      </c>
      <c r="C25" s="166"/>
      <c r="D25" s="166"/>
      <c r="E25" s="24"/>
      <c r="F25" s="169" t="s">
        <v>20</v>
      </c>
      <c r="G25" s="170"/>
      <c r="H25" s="171">
        <f>IFERROR(G25/G26,0)</f>
        <v>0</v>
      </c>
    </row>
    <row r="26" spans="1:14" ht="15" customHeight="1" x14ac:dyDescent="0.35">
      <c r="A26" s="18"/>
      <c r="B26" s="165" t="s">
        <v>270</v>
      </c>
      <c r="C26" s="166"/>
      <c r="D26" s="166"/>
      <c r="E26" s="24"/>
      <c r="F26" s="172" t="s">
        <v>206</v>
      </c>
      <c r="G26" s="173">
        <f>SUM(G24:G25)</f>
        <v>0</v>
      </c>
      <c r="H26" s="174">
        <f>SUM(H24:H25)</f>
        <v>0</v>
      </c>
    </row>
    <row r="27" spans="1:14" ht="15" customHeight="1" x14ac:dyDescent="0.35">
      <c r="A27" s="18"/>
      <c r="B27" s="165" t="s">
        <v>271</v>
      </c>
      <c r="C27" s="166"/>
      <c r="D27" s="166"/>
      <c r="E27" s="24"/>
      <c r="F27" s="24"/>
      <c r="G27" s="24"/>
      <c r="H27" s="24"/>
    </row>
    <row r="28" spans="1:14" ht="15" customHeight="1" x14ac:dyDescent="0.35">
      <c r="A28" s="18"/>
      <c r="B28" s="175" t="s">
        <v>272</v>
      </c>
      <c r="C28" s="166"/>
      <c r="D28" s="166"/>
      <c r="E28" s="24"/>
      <c r="F28" s="24"/>
      <c r="G28" s="24"/>
      <c r="H28" s="24"/>
    </row>
    <row r="29" spans="1:14" ht="15" customHeight="1" x14ac:dyDescent="0.35">
      <c r="A29" s="18"/>
      <c r="B29" s="165" t="s">
        <v>273</v>
      </c>
      <c r="C29" s="166"/>
      <c r="D29" s="166"/>
      <c r="E29" s="24"/>
      <c r="F29" s="24"/>
      <c r="G29" s="24"/>
      <c r="H29" s="24"/>
    </row>
    <row r="30" spans="1:14" x14ac:dyDescent="0.35">
      <c r="A30" s="18"/>
      <c r="B30" s="18"/>
      <c r="C30" s="18"/>
      <c r="D30" s="18"/>
      <c r="E30" s="18"/>
      <c r="F30" s="18"/>
      <c r="G30" s="18"/>
      <c r="H30" s="18"/>
    </row>
    <row r="31" spans="1:14" ht="15" customHeight="1" x14ac:dyDescent="0.35">
      <c r="A31" s="376" t="s">
        <v>267</v>
      </c>
      <c r="B31" s="376"/>
      <c r="C31" s="376"/>
      <c r="D31" s="376"/>
      <c r="E31" s="376"/>
      <c r="F31" s="376"/>
      <c r="G31" s="376"/>
      <c r="H31" s="376"/>
      <c r="I31" s="376"/>
      <c r="J31" s="376"/>
      <c r="K31" s="376"/>
      <c r="L31" s="376"/>
      <c r="M31" s="376"/>
      <c r="N31" s="376"/>
    </row>
    <row r="32" spans="1:14" s="33" customFormat="1" ht="15" customHeight="1" x14ac:dyDescent="0.35">
      <c r="A32" s="32"/>
      <c r="B32" s="32"/>
      <c r="C32" s="32"/>
      <c r="D32" s="32"/>
      <c r="E32" s="32"/>
      <c r="F32" s="32"/>
      <c r="G32" s="32"/>
      <c r="H32" s="32"/>
      <c r="I32" s="32"/>
    </row>
    <row r="33" spans="1:14" s="33" customFormat="1" ht="15" customHeight="1" x14ac:dyDescent="0.35">
      <c r="A33" s="32"/>
      <c r="B33" s="176" t="s">
        <v>228</v>
      </c>
      <c r="C33" s="32"/>
      <c r="D33" s="32"/>
      <c r="E33" s="32"/>
      <c r="F33" s="32"/>
      <c r="G33" s="32"/>
      <c r="H33" s="32"/>
      <c r="I33" s="32"/>
    </row>
    <row r="34" spans="1:14" s="33" customFormat="1" ht="15" customHeight="1" x14ac:dyDescent="0.35">
      <c r="A34" s="32"/>
      <c r="B34" s="177"/>
      <c r="C34" s="32"/>
      <c r="D34" s="32"/>
      <c r="E34" s="32"/>
      <c r="F34" s="32"/>
      <c r="G34" s="32"/>
      <c r="H34" s="32"/>
      <c r="I34" s="32"/>
    </row>
    <row r="35" spans="1:14" s="33" customFormat="1" ht="15" customHeight="1" x14ac:dyDescent="0.35">
      <c r="A35" s="32"/>
      <c r="B35" s="403"/>
      <c r="C35" s="406" t="s">
        <v>146</v>
      </c>
      <c r="D35" s="406"/>
      <c r="E35" s="406" t="s">
        <v>146</v>
      </c>
      <c r="F35" s="406"/>
      <c r="G35" s="406" t="s">
        <v>146</v>
      </c>
      <c r="H35" s="406"/>
      <c r="I35" s="406" t="s">
        <v>146</v>
      </c>
      <c r="J35" s="407"/>
      <c r="K35" s="408" t="s">
        <v>146</v>
      </c>
      <c r="L35" s="406"/>
      <c r="M35" s="406" t="s">
        <v>146</v>
      </c>
      <c r="N35" s="406"/>
    </row>
    <row r="36" spans="1:14" s="33" customFormat="1" ht="15" customHeight="1" x14ac:dyDescent="0.35">
      <c r="A36" s="32"/>
      <c r="B36" s="404"/>
      <c r="C36" s="401">
        <v>0.7</v>
      </c>
      <c r="D36" s="401"/>
      <c r="E36" s="401">
        <v>0.8</v>
      </c>
      <c r="F36" s="401"/>
      <c r="G36" s="401">
        <v>0.9</v>
      </c>
      <c r="H36" s="401"/>
      <c r="I36" s="401">
        <v>1</v>
      </c>
      <c r="J36" s="402"/>
      <c r="K36" s="409" t="s">
        <v>278</v>
      </c>
      <c r="L36" s="401"/>
      <c r="M36" s="401" t="s">
        <v>279</v>
      </c>
      <c r="N36" s="401"/>
    </row>
    <row r="37" spans="1:14" s="33" customFormat="1" ht="15" customHeight="1" x14ac:dyDescent="0.35">
      <c r="A37" s="32"/>
      <c r="B37" s="405"/>
      <c r="C37" s="180" t="s">
        <v>227</v>
      </c>
      <c r="D37" s="181" t="s">
        <v>150</v>
      </c>
      <c r="E37" s="180" t="s">
        <v>227</v>
      </c>
      <c r="F37" s="181" t="s">
        <v>150</v>
      </c>
      <c r="G37" s="180" t="s">
        <v>227</v>
      </c>
      <c r="H37" s="181" t="s">
        <v>150</v>
      </c>
      <c r="I37" s="180" t="s">
        <v>227</v>
      </c>
      <c r="J37" s="241" t="s">
        <v>150</v>
      </c>
      <c r="K37" s="245" t="s">
        <v>227</v>
      </c>
      <c r="L37" s="181" t="s">
        <v>150</v>
      </c>
      <c r="M37" s="180" t="s">
        <v>227</v>
      </c>
      <c r="N37" s="181" t="s">
        <v>150</v>
      </c>
    </row>
    <row r="38" spans="1:14" s="33" customFormat="1" ht="15" customHeight="1" x14ac:dyDescent="0.35">
      <c r="A38" s="32"/>
      <c r="B38" s="165" t="s">
        <v>268</v>
      </c>
      <c r="C38" s="182">
        <f>D14</f>
        <v>0</v>
      </c>
      <c r="D38" s="183"/>
      <c r="E38" s="182">
        <f>E14</f>
        <v>0</v>
      </c>
      <c r="F38" s="183"/>
      <c r="G38" s="182">
        <f>F14</f>
        <v>0</v>
      </c>
      <c r="H38" s="183"/>
      <c r="I38" s="182">
        <f>G14</f>
        <v>0</v>
      </c>
      <c r="J38" s="242"/>
      <c r="K38" s="246">
        <f>H14</f>
        <v>0</v>
      </c>
      <c r="L38" s="183"/>
      <c r="M38" s="182">
        <f>I14</f>
        <v>0</v>
      </c>
      <c r="N38" s="183"/>
    </row>
    <row r="39" spans="1:14" s="33" customFormat="1" ht="15" customHeight="1" x14ac:dyDescent="0.35">
      <c r="A39" s="32"/>
      <c r="B39" s="165" t="s">
        <v>269</v>
      </c>
      <c r="C39" s="182">
        <f t="shared" ref="C39:C43" si="2">D15</f>
        <v>0</v>
      </c>
      <c r="D39" s="183"/>
      <c r="E39" s="182">
        <f t="shared" ref="E39:E43" si="3">E15</f>
        <v>0</v>
      </c>
      <c r="F39" s="183"/>
      <c r="G39" s="182">
        <f t="shared" ref="G39:G43" si="4">F15</f>
        <v>0</v>
      </c>
      <c r="H39" s="183"/>
      <c r="I39" s="182">
        <f t="shared" ref="I39:I42" si="5">G15</f>
        <v>0</v>
      </c>
      <c r="J39" s="242"/>
      <c r="K39" s="246">
        <f t="shared" ref="K39:K43" si="6">H15</f>
        <v>0</v>
      </c>
      <c r="L39" s="183"/>
      <c r="M39" s="182">
        <f t="shared" ref="M39:M43" si="7">I15</f>
        <v>0</v>
      </c>
      <c r="N39" s="183"/>
    </row>
    <row r="40" spans="1:14" s="33" customFormat="1" ht="15" customHeight="1" x14ac:dyDescent="0.35">
      <c r="A40" s="32"/>
      <c r="B40" s="165" t="s">
        <v>270</v>
      </c>
      <c r="C40" s="182">
        <f t="shared" si="2"/>
        <v>0</v>
      </c>
      <c r="D40" s="183"/>
      <c r="E40" s="182">
        <f t="shared" si="3"/>
        <v>0</v>
      </c>
      <c r="F40" s="183"/>
      <c r="G40" s="182">
        <f t="shared" si="4"/>
        <v>0</v>
      </c>
      <c r="H40" s="183"/>
      <c r="I40" s="182">
        <f t="shared" si="5"/>
        <v>0</v>
      </c>
      <c r="J40" s="242"/>
      <c r="K40" s="246">
        <f t="shared" si="6"/>
        <v>0</v>
      </c>
      <c r="L40" s="183"/>
      <c r="M40" s="182">
        <f t="shared" si="7"/>
        <v>0</v>
      </c>
      <c r="N40" s="183"/>
    </row>
    <row r="41" spans="1:14" s="33" customFormat="1" ht="15" customHeight="1" x14ac:dyDescent="0.35">
      <c r="A41" s="32"/>
      <c r="B41" s="165" t="s">
        <v>271</v>
      </c>
      <c r="C41" s="182">
        <f t="shared" si="2"/>
        <v>0</v>
      </c>
      <c r="D41" s="183"/>
      <c r="E41" s="182">
        <f t="shared" si="3"/>
        <v>0</v>
      </c>
      <c r="F41" s="183"/>
      <c r="G41" s="182">
        <f t="shared" si="4"/>
        <v>0</v>
      </c>
      <c r="H41" s="183"/>
      <c r="I41" s="182">
        <f t="shared" si="5"/>
        <v>0</v>
      </c>
      <c r="J41" s="242"/>
      <c r="K41" s="246">
        <f t="shared" si="6"/>
        <v>0</v>
      </c>
      <c r="L41" s="183"/>
      <c r="M41" s="182">
        <f t="shared" si="7"/>
        <v>0</v>
      </c>
      <c r="N41" s="183"/>
    </row>
    <row r="42" spans="1:14" s="33" customFormat="1" ht="15" customHeight="1" x14ac:dyDescent="0.35">
      <c r="A42" s="32"/>
      <c r="B42" s="175" t="s">
        <v>272</v>
      </c>
      <c r="C42" s="182">
        <f t="shared" si="2"/>
        <v>0</v>
      </c>
      <c r="D42" s="183"/>
      <c r="E42" s="182">
        <f t="shared" si="3"/>
        <v>0</v>
      </c>
      <c r="F42" s="183"/>
      <c r="G42" s="182">
        <f t="shared" si="4"/>
        <v>0</v>
      </c>
      <c r="H42" s="183"/>
      <c r="I42" s="182">
        <f t="shared" si="5"/>
        <v>0</v>
      </c>
      <c r="J42" s="242"/>
      <c r="K42" s="246">
        <f t="shared" si="6"/>
        <v>0</v>
      </c>
      <c r="L42" s="183"/>
      <c r="M42" s="182">
        <f t="shared" si="7"/>
        <v>0</v>
      </c>
      <c r="N42" s="183"/>
    </row>
    <row r="43" spans="1:14" s="33" customFormat="1" ht="15" customHeight="1" thickBot="1" x14ac:dyDescent="0.4">
      <c r="A43" s="32"/>
      <c r="B43" s="178" t="s">
        <v>273</v>
      </c>
      <c r="C43" s="184">
        <f t="shared" si="2"/>
        <v>0</v>
      </c>
      <c r="D43" s="185"/>
      <c r="E43" s="184">
        <f t="shared" si="3"/>
        <v>0</v>
      </c>
      <c r="F43" s="185"/>
      <c r="G43" s="184">
        <f t="shared" si="4"/>
        <v>0</v>
      </c>
      <c r="H43" s="185"/>
      <c r="I43" s="184">
        <f>G19</f>
        <v>0</v>
      </c>
      <c r="J43" s="243"/>
      <c r="K43" s="246">
        <f t="shared" si="6"/>
        <v>0</v>
      </c>
      <c r="L43" s="185"/>
      <c r="M43" s="182">
        <f t="shared" si="7"/>
        <v>0</v>
      </c>
      <c r="N43" s="185"/>
    </row>
    <row r="44" spans="1:14" s="33" customFormat="1" ht="15" customHeight="1" x14ac:dyDescent="0.35">
      <c r="A44" s="32"/>
      <c r="B44" s="179" t="s">
        <v>206</v>
      </c>
      <c r="C44" s="186">
        <f>SUM(C38:C43)</f>
        <v>0</v>
      </c>
      <c r="D44" s="187">
        <f>C38*D38+C39*D39+C40*D40+C41*D41+C42*D42+C43*D43</f>
        <v>0</v>
      </c>
      <c r="E44" s="188">
        <f>SUM(E38:E43)</f>
        <v>0</v>
      </c>
      <c r="F44" s="187">
        <f>SUMPRODUCT(E38:E43,F38:F43)</f>
        <v>0</v>
      </c>
      <c r="G44" s="188">
        <f>SUM(G38:G43)</f>
        <v>0</v>
      </c>
      <c r="H44" s="187">
        <f>SUMPRODUCT(G38:G43,H38:H43)</f>
        <v>0</v>
      </c>
      <c r="I44" s="188">
        <f>SUM(I38:I43)</f>
        <v>0</v>
      </c>
      <c r="J44" s="244">
        <f>SUMPRODUCT(I38:I43,J38:J43)</f>
        <v>0</v>
      </c>
      <c r="K44" s="247">
        <f>SUM(K38:K43)</f>
        <v>0</v>
      </c>
      <c r="L44" s="187">
        <f>SUMPRODUCT(K38:K43,L38:L43)</f>
        <v>0</v>
      </c>
      <c r="M44" s="188">
        <f>SUM(M38:M43)</f>
        <v>0</v>
      </c>
      <c r="N44" s="187">
        <f>SUMPRODUCT(M38:M43,N38:N43)</f>
        <v>0</v>
      </c>
    </row>
    <row r="45" spans="1:14" ht="15" customHeight="1" x14ac:dyDescent="0.35">
      <c r="A45" s="18"/>
      <c r="B45" s="18"/>
      <c r="C45" s="190"/>
      <c r="D45" s="191"/>
      <c r="E45" s="191"/>
      <c r="F45" s="191"/>
      <c r="G45" s="191"/>
      <c r="H45" s="191"/>
      <c r="I45" s="191"/>
      <c r="J45" s="191"/>
      <c r="K45" s="192"/>
      <c r="L45" s="192"/>
      <c r="M45" s="192"/>
      <c r="N45" s="191"/>
    </row>
    <row r="46" spans="1:14" x14ac:dyDescent="0.35">
      <c r="C46" s="191"/>
      <c r="D46" s="191"/>
      <c r="E46" s="191"/>
      <c r="F46" s="191"/>
      <c r="G46" s="191"/>
      <c r="H46" s="191"/>
      <c r="I46" s="191"/>
      <c r="J46" s="191"/>
      <c r="K46" s="191"/>
      <c r="L46" s="191"/>
      <c r="M46" s="191"/>
      <c r="N46" s="191"/>
    </row>
    <row r="47" spans="1:14" x14ac:dyDescent="0.35">
      <c r="C47" s="191"/>
      <c r="D47" s="191"/>
      <c r="E47" s="191"/>
      <c r="F47" s="191"/>
      <c r="G47" s="191"/>
      <c r="H47" s="191"/>
      <c r="I47" s="191"/>
      <c r="J47" s="191"/>
      <c r="K47" s="191"/>
      <c r="L47" s="191"/>
      <c r="M47" s="193" t="s">
        <v>346</v>
      </c>
      <c r="N47" s="194">
        <f>D44+F44+H44+J44+L44+N44</f>
        <v>0</v>
      </c>
    </row>
    <row r="50" spans="12:14" x14ac:dyDescent="0.35">
      <c r="L50" s="403"/>
      <c r="M50" s="406" t="s">
        <v>148</v>
      </c>
      <c r="N50" s="406"/>
    </row>
    <row r="51" spans="12:14" x14ac:dyDescent="0.35">
      <c r="L51" s="404"/>
      <c r="M51" s="180" t="s">
        <v>227</v>
      </c>
      <c r="N51" s="181" t="s">
        <v>150</v>
      </c>
    </row>
    <row r="52" spans="12:14" x14ac:dyDescent="0.35">
      <c r="L52" s="165" t="s">
        <v>268</v>
      </c>
      <c r="M52" s="182">
        <f>J14</f>
        <v>0</v>
      </c>
      <c r="N52" s="183"/>
    </row>
    <row r="53" spans="12:14" x14ac:dyDescent="0.35">
      <c r="L53" s="165" t="s">
        <v>269</v>
      </c>
      <c r="M53" s="182">
        <f t="shared" ref="M53:M57" si="8">J15</f>
        <v>0</v>
      </c>
      <c r="N53" s="183"/>
    </row>
    <row r="54" spans="12:14" x14ac:dyDescent="0.35">
      <c r="L54" s="165" t="s">
        <v>270</v>
      </c>
      <c r="M54" s="182">
        <f t="shared" si="8"/>
        <v>0</v>
      </c>
      <c r="N54" s="183"/>
    </row>
    <row r="55" spans="12:14" x14ac:dyDescent="0.35">
      <c r="L55" s="165" t="s">
        <v>271</v>
      </c>
      <c r="M55" s="182">
        <f t="shared" si="8"/>
        <v>0</v>
      </c>
      <c r="N55" s="183"/>
    </row>
    <row r="56" spans="12:14" x14ac:dyDescent="0.35">
      <c r="L56" s="175" t="s">
        <v>272</v>
      </c>
      <c r="M56" s="182">
        <f t="shared" si="8"/>
        <v>0</v>
      </c>
      <c r="N56" s="183"/>
    </row>
    <row r="57" spans="12:14" ht="14.5" thickBot="1" x14ac:dyDescent="0.4">
      <c r="L57" s="178" t="s">
        <v>273</v>
      </c>
      <c r="M57" s="182">
        <f t="shared" si="8"/>
        <v>0</v>
      </c>
      <c r="N57" s="185"/>
    </row>
    <row r="58" spans="12:14" x14ac:dyDescent="0.35">
      <c r="L58" s="179" t="s">
        <v>206</v>
      </c>
      <c r="M58" s="188">
        <f>SUM(M52:M57)</f>
        <v>0</v>
      </c>
      <c r="N58" s="187">
        <f>SUMPRODUCT(M52:M57,N52:N57)</f>
        <v>0</v>
      </c>
    </row>
    <row r="60" spans="12:14" x14ac:dyDescent="0.35">
      <c r="L60" s="191"/>
      <c r="M60" s="193" t="s">
        <v>376</v>
      </c>
      <c r="N60" s="194">
        <f>N58</f>
        <v>0</v>
      </c>
    </row>
    <row r="63" spans="12:14" x14ac:dyDescent="0.35">
      <c r="L63" s="403"/>
      <c r="M63" s="406" t="s">
        <v>149</v>
      </c>
      <c r="N63" s="406"/>
    </row>
    <row r="64" spans="12:14" x14ac:dyDescent="0.35">
      <c r="L64" s="404"/>
      <c r="M64" s="180" t="s">
        <v>227</v>
      </c>
      <c r="N64" s="181" t="s">
        <v>150</v>
      </c>
    </row>
    <row r="65" spans="12:14" x14ac:dyDescent="0.35">
      <c r="L65" s="165" t="s">
        <v>268</v>
      </c>
      <c r="M65" s="182">
        <f t="shared" ref="M65:M70" si="9">C14</f>
        <v>0</v>
      </c>
      <c r="N65" s="183"/>
    </row>
    <row r="66" spans="12:14" x14ac:dyDescent="0.35">
      <c r="L66" s="165" t="s">
        <v>269</v>
      </c>
      <c r="M66" s="182">
        <f t="shared" si="9"/>
        <v>0</v>
      </c>
      <c r="N66" s="183"/>
    </row>
    <row r="67" spans="12:14" x14ac:dyDescent="0.35">
      <c r="L67" s="165" t="s">
        <v>270</v>
      </c>
      <c r="M67" s="182">
        <f t="shared" si="9"/>
        <v>0</v>
      </c>
      <c r="N67" s="183"/>
    </row>
    <row r="68" spans="12:14" x14ac:dyDescent="0.35">
      <c r="L68" s="165" t="s">
        <v>271</v>
      </c>
      <c r="M68" s="182">
        <f t="shared" si="9"/>
        <v>0</v>
      </c>
      <c r="N68" s="183"/>
    </row>
    <row r="69" spans="12:14" x14ac:dyDescent="0.35">
      <c r="L69" s="175" t="s">
        <v>272</v>
      </c>
      <c r="M69" s="182">
        <f t="shared" si="9"/>
        <v>0</v>
      </c>
      <c r="N69" s="183"/>
    </row>
    <row r="70" spans="12:14" ht="14.5" thickBot="1" x14ac:dyDescent="0.4">
      <c r="L70" s="178" t="s">
        <v>273</v>
      </c>
      <c r="M70" s="182">
        <f t="shared" si="9"/>
        <v>0</v>
      </c>
      <c r="N70" s="185"/>
    </row>
    <row r="71" spans="12:14" x14ac:dyDescent="0.35">
      <c r="L71" s="179" t="s">
        <v>206</v>
      </c>
      <c r="M71" s="188">
        <f>SUM(M65:M70)</f>
        <v>0</v>
      </c>
      <c r="N71" s="187">
        <f>SUMPRODUCT(M65:M70,N65:N70)</f>
        <v>0</v>
      </c>
    </row>
    <row r="73" spans="12:14" x14ac:dyDescent="0.35">
      <c r="L73" s="191"/>
      <c r="M73" s="193" t="s">
        <v>377</v>
      </c>
      <c r="N73" s="194">
        <f>N71</f>
        <v>0</v>
      </c>
    </row>
  </sheetData>
  <mergeCells count="23">
    <mergeCell ref="L50:L51"/>
    <mergeCell ref="M50:N50"/>
    <mergeCell ref="L63:L64"/>
    <mergeCell ref="M63:N63"/>
    <mergeCell ref="K35:L35"/>
    <mergeCell ref="K36:L36"/>
    <mergeCell ref="M35:N35"/>
    <mergeCell ref="M36:N36"/>
    <mergeCell ref="A31:N31"/>
    <mergeCell ref="G36:H36"/>
    <mergeCell ref="I36:J36"/>
    <mergeCell ref="B35:B37"/>
    <mergeCell ref="E35:F35"/>
    <mergeCell ref="E36:F36"/>
    <mergeCell ref="G35:H35"/>
    <mergeCell ref="I35:J35"/>
    <mergeCell ref="C35:D35"/>
    <mergeCell ref="C36:D36"/>
    <mergeCell ref="B12:B13"/>
    <mergeCell ref="F22:F23"/>
    <mergeCell ref="A5:N5"/>
    <mergeCell ref="A1:M1"/>
    <mergeCell ref="A2:M2"/>
  </mergeCells>
  <pageMargins left="0.7" right="0.7" top="0.7" bottom="0.7" header="0.3" footer="0.3"/>
  <pageSetup scale="95" orientation="portrait" r:id="rId1"/>
  <headerFooter>
    <oddFooter>&amp;C&amp;P/&amp;N&amp;R&amp;D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8"/>
  <sheetViews>
    <sheetView zoomScale="80" zoomScaleNormal="80" workbookViewId="0">
      <pane ySplit="3" topLeftCell="A51" activePane="bottomLeft" state="frozen"/>
      <selection pane="bottomLeft" activeCell="G91" sqref="G91"/>
    </sheetView>
  </sheetViews>
  <sheetFormatPr defaultColWidth="8.81640625" defaultRowHeight="14" x14ac:dyDescent="0.35"/>
  <cols>
    <col min="1" max="1" width="2.1796875" style="17" customWidth="1"/>
    <col min="2" max="8" width="17.7265625" style="17" customWidth="1"/>
    <col min="9" max="12" width="12.1796875" style="17" customWidth="1"/>
    <col min="13" max="13" width="13.7265625" style="17" customWidth="1"/>
    <col min="14" max="14" width="8.81640625" style="17" customWidth="1"/>
    <col min="15" max="15" width="38.1796875" style="17" customWidth="1"/>
    <col min="16" max="16384" width="8.81640625" style="17"/>
  </cols>
  <sheetData>
    <row r="1" spans="1:13" ht="15" customHeight="1" x14ac:dyDescent="0.35">
      <c r="A1" s="375" t="s">
        <v>123</v>
      </c>
      <c r="B1" s="375"/>
      <c r="C1" s="375"/>
      <c r="D1" s="375"/>
      <c r="E1" s="375"/>
      <c r="F1" s="375"/>
      <c r="G1" s="375"/>
      <c r="H1" s="375"/>
      <c r="I1" s="375"/>
      <c r="J1" s="375"/>
      <c r="K1" s="39" t="s">
        <v>201</v>
      </c>
      <c r="L1" s="266"/>
      <c r="M1" s="189" t="s">
        <v>202</v>
      </c>
    </row>
    <row r="2" spans="1:13" x14ac:dyDescent="0.35">
      <c r="A2" s="379" t="s">
        <v>266</v>
      </c>
      <c r="B2" s="379"/>
      <c r="C2" s="379"/>
      <c r="D2" s="379"/>
      <c r="E2" s="379"/>
      <c r="F2" s="379"/>
      <c r="G2" s="379"/>
      <c r="H2" s="379"/>
      <c r="I2" s="379"/>
      <c r="J2" s="379"/>
      <c r="L2" s="267"/>
      <c r="M2" s="189" t="s">
        <v>203</v>
      </c>
    </row>
    <row r="3" spans="1:13" x14ac:dyDescent="0.35">
      <c r="A3" s="259"/>
      <c r="B3" s="259"/>
      <c r="C3" s="259"/>
      <c r="D3" s="259"/>
      <c r="E3" s="259"/>
      <c r="F3" s="259"/>
      <c r="G3" s="259"/>
      <c r="H3" s="259"/>
      <c r="I3" s="259"/>
      <c r="J3" s="259"/>
      <c r="L3" s="268"/>
      <c r="M3" s="189" t="s">
        <v>357</v>
      </c>
    </row>
    <row r="5" spans="1:13" x14ac:dyDescent="0.35">
      <c r="A5" s="376" t="s">
        <v>265</v>
      </c>
      <c r="B5" s="376"/>
      <c r="C5" s="376"/>
      <c r="D5" s="376"/>
      <c r="E5" s="376"/>
      <c r="F5" s="376"/>
      <c r="G5" s="376"/>
      <c r="H5" s="376"/>
      <c r="I5" s="376"/>
      <c r="J5" s="221"/>
    </row>
    <row r="6" spans="1:13" ht="15" customHeight="1" x14ac:dyDescent="0.35">
      <c r="A6" s="32"/>
      <c r="B6" s="177"/>
      <c r="C6" s="32"/>
      <c r="D6" s="32"/>
      <c r="E6" s="32"/>
      <c r="F6" s="32"/>
      <c r="G6" s="32"/>
      <c r="H6" s="32"/>
      <c r="I6" s="32"/>
    </row>
    <row r="7" spans="1:13" ht="15" customHeight="1" x14ac:dyDescent="0.35">
      <c r="A7" s="32"/>
      <c r="B7" s="177" t="s">
        <v>281</v>
      </c>
      <c r="C7" s="32"/>
      <c r="D7" s="32"/>
      <c r="E7" s="32"/>
      <c r="F7" s="32"/>
      <c r="G7" s="67" t="s">
        <v>355</v>
      </c>
      <c r="H7" s="67" t="s">
        <v>356</v>
      </c>
      <c r="I7" s="32"/>
    </row>
    <row r="8" spans="1:13" ht="15" customHeight="1" x14ac:dyDescent="0.35">
      <c r="A8" s="32"/>
      <c r="B8" s="98" t="s">
        <v>157</v>
      </c>
      <c r="C8" s="32"/>
      <c r="D8" s="32"/>
      <c r="G8" s="223"/>
      <c r="H8" s="223"/>
      <c r="I8" s="32"/>
    </row>
    <row r="9" spans="1:13" ht="15" customHeight="1" x14ac:dyDescent="0.35">
      <c r="A9" s="32"/>
      <c r="B9" s="98" t="s">
        <v>282</v>
      </c>
      <c r="C9" s="32"/>
      <c r="D9" s="32"/>
      <c r="G9" s="223"/>
      <c r="H9" s="223"/>
      <c r="I9" s="32"/>
    </row>
    <row r="10" spans="1:13" ht="15" customHeight="1" x14ac:dyDescent="0.35">
      <c r="A10" s="32"/>
      <c r="B10" s="98" t="s">
        <v>283</v>
      </c>
      <c r="C10" s="32"/>
      <c r="D10" s="32"/>
      <c r="G10" s="223"/>
      <c r="H10" s="223"/>
      <c r="I10" s="32"/>
    </row>
    <row r="11" spans="1:13" ht="15" customHeight="1" x14ac:dyDescent="0.35">
      <c r="A11" s="32"/>
      <c r="B11" s="98"/>
      <c r="C11" s="32"/>
      <c r="D11" s="32"/>
      <c r="G11" s="191"/>
      <c r="H11" s="191"/>
    </row>
    <row r="12" spans="1:13" ht="15" customHeight="1" x14ac:dyDescent="0.35">
      <c r="A12" s="32"/>
      <c r="B12" s="177"/>
      <c r="C12" s="32"/>
      <c r="D12" s="32"/>
      <c r="E12" s="217" t="s">
        <v>284</v>
      </c>
      <c r="F12" s="67"/>
      <c r="G12" s="222">
        <f>SUM(G8:G10)</f>
        <v>0</v>
      </c>
      <c r="H12" s="222">
        <f>SUM(H8:H10)</f>
        <v>0</v>
      </c>
      <c r="I12" s="32"/>
    </row>
    <row r="13" spans="1:13" ht="15" customHeight="1" x14ac:dyDescent="0.35">
      <c r="A13" s="32"/>
      <c r="B13" s="177"/>
      <c r="C13" s="32"/>
      <c r="D13" s="32"/>
      <c r="E13" s="32"/>
      <c r="F13" s="32"/>
      <c r="G13" s="224"/>
      <c r="H13" s="224"/>
      <c r="I13" s="32"/>
    </row>
    <row r="14" spans="1:13" ht="15" customHeight="1" x14ac:dyDescent="0.35">
      <c r="A14" s="32"/>
      <c r="B14" s="177" t="s">
        <v>229</v>
      </c>
      <c r="C14" s="32"/>
      <c r="D14" s="32"/>
      <c r="E14" s="32"/>
      <c r="F14" s="32"/>
      <c r="G14" s="224"/>
      <c r="H14" s="224"/>
      <c r="I14" s="32"/>
    </row>
    <row r="15" spans="1:13" ht="15" customHeight="1" x14ac:dyDescent="0.35">
      <c r="A15" s="32"/>
      <c r="B15" s="98" t="s">
        <v>42</v>
      </c>
      <c r="C15" s="32"/>
      <c r="D15" s="32"/>
      <c r="G15" s="225"/>
      <c r="H15" s="225"/>
      <c r="I15" s="32"/>
    </row>
    <row r="16" spans="1:13" ht="15" customHeight="1" x14ac:dyDescent="0.35">
      <c r="A16" s="32"/>
      <c r="B16" s="98" t="s">
        <v>230</v>
      </c>
      <c r="C16" s="352" t="s">
        <v>239</v>
      </c>
      <c r="D16" s="353"/>
      <c r="E16" s="354"/>
      <c r="G16" s="225"/>
      <c r="H16" s="225"/>
      <c r="I16" s="32"/>
    </row>
    <row r="17" spans="1:13" ht="15" customHeight="1" x14ac:dyDescent="0.35">
      <c r="A17" s="32"/>
      <c r="B17" s="32"/>
      <c r="C17" s="226"/>
      <c r="D17" s="227"/>
      <c r="G17" s="224"/>
      <c r="H17" s="224"/>
      <c r="I17" s="32"/>
    </row>
    <row r="18" spans="1:13" x14ac:dyDescent="0.35">
      <c r="A18" s="32"/>
      <c r="B18" s="68"/>
      <c r="C18" s="220"/>
      <c r="E18" s="217" t="s">
        <v>231</v>
      </c>
      <c r="G18" s="228">
        <f>SUM(G15:G16)</f>
        <v>0</v>
      </c>
      <c r="H18" s="228">
        <f>SUM(H15:H16)</f>
        <v>0</v>
      </c>
      <c r="I18" s="32"/>
    </row>
    <row r="19" spans="1:13" x14ac:dyDescent="0.35">
      <c r="A19" s="32"/>
      <c r="B19" s="32"/>
      <c r="C19" s="32"/>
      <c r="D19" s="32"/>
      <c r="E19" s="32"/>
      <c r="F19" s="32"/>
      <c r="G19" s="219"/>
      <c r="H19" s="219"/>
      <c r="I19" s="32"/>
      <c r="L19" s="379"/>
      <c r="M19" s="379"/>
    </row>
    <row r="20" spans="1:13" x14ac:dyDescent="0.35">
      <c r="A20" s="32"/>
      <c r="B20" s="177" t="s">
        <v>140</v>
      </c>
      <c r="C20" s="32"/>
      <c r="D20" s="32"/>
      <c r="E20" s="32"/>
      <c r="F20" s="32"/>
      <c r="G20" s="219"/>
      <c r="H20" s="219"/>
      <c r="I20" s="32"/>
      <c r="L20" s="379"/>
      <c r="M20" s="379"/>
    </row>
    <row r="21" spans="1:13" x14ac:dyDescent="0.35">
      <c r="A21" s="32"/>
      <c r="B21" s="98" t="s">
        <v>363</v>
      </c>
      <c r="C21" s="32"/>
      <c r="D21" s="32"/>
      <c r="E21" s="32"/>
      <c r="F21" s="32"/>
      <c r="G21" s="222">
        <f>SUM(H21*0.9)</f>
        <v>0</v>
      </c>
      <c r="H21" s="223"/>
      <c r="I21" s="32"/>
      <c r="L21" s="379"/>
      <c r="M21" s="379"/>
    </row>
    <row r="22" spans="1:13" x14ac:dyDescent="0.35">
      <c r="A22" s="32"/>
      <c r="B22" s="98" t="s">
        <v>364</v>
      </c>
      <c r="C22" s="32"/>
      <c r="D22" s="32"/>
      <c r="E22" s="32"/>
      <c r="F22" s="32"/>
      <c r="G22" s="222">
        <f t="shared" ref="G22" si="0">SUM(H22*0.9)</f>
        <v>0</v>
      </c>
      <c r="H22" s="223"/>
      <c r="I22" s="32"/>
      <c r="L22" s="259"/>
      <c r="M22" s="259"/>
    </row>
    <row r="23" spans="1:13" x14ac:dyDescent="0.35">
      <c r="A23" s="32"/>
      <c r="B23" s="98" t="s">
        <v>232</v>
      </c>
      <c r="C23" s="277" t="s">
        <v>239</v>
      </c>
      <c r="D23" s="237"/>
      <c r="E23" s="278"/>
      <c r="F23" s="32"/>
      <c r="G23" s="223"/>
      <c r="H23" s="223"/>
      <c r="I23" s="32"/>
      <c r="L23" s="379"/>
      <c r="M23" s="379"/>
    </row>
    <row r="24" spans="1:13" x14ac:dyDescent="0.35">
      <c r="A24" s="32"/>
      <c r="B24" s="98" t="s">
        <v>232</v>
      </c>
      <c r="C24" s="277" t="s">
        <v>239</v>
      </c>
      <c r="D24" s="237"/>
      <c r="E24" s="278"/>
      <c r="F24" s="32"/>
      <c r="G24" s="223"/>
      <c r="H24" s="223"/>
      <c r="I24" s="32"/>
      <c r="L24" s="379"/>
      <c r="M24" s="379"/>
    </row>
    <row r="25" spans="1:13" x14ac:dyDescent="0.35">
      <c r="A25" s="32"/>
      <c r="B25" s="98" t="s">
        <v>232</v>
      </c>
      <c r="C25" s="277" t="s">
        <v>239</v>
      </c>
      <c r="D25" s="237"/>
      <c r="E25" s="278"/>
      <c r="F25" s="32"/>
      <c r="G25" s="223"/>
      <c r="H25" s="223"/>
      <c r="I25" s="32"/>
    </row>
    <row r="26" spans="1:13" ht="10.5" customHeight="1" x14ac:dyDescent="0.35">
      <c r="A26" s="32"/>
      <c r="B26" s="32"/>
      <c r="C26" s="32"/>
      <c r="D26" s="32"/>
      <c r="E26" s="32"/>
      <c r="F26" s="32"/>
      <c r="G26" s="219"/>
      <c r="H26" s="219"/>
      <c r="I26" s="32"/>
    </row>
    <row r="27" spans="1:13" x14ac:dyDescent="0.35">
      <c r="A27" s="32"/>
      <c r="B27" s="68"/>
      <c r="C27" s="220"/>
      <c r="E27" s="217" t="s">
        <v>358</v>
      </c>
      <c r="G27" s="228">
        <f>SUM(G21:G25)</f>
        <v>0</v>
      </c>
      <c r="H27" s="228">
        <f>SUM(H21:H25)</f>
        <v>0</v>
      </c>
      <c r="I27" s="32"/>
    </row>
    <row r="28" spans="1:13" x14ac:dyDescent="0.35">
      <c r="A28" s="32"/>
      <c r="B28" s="32"/>
      <c r="C28" s="32"/>
      <c r="D28" s="32"/>
      <c r="E28" s="32"/>
      <c r="F28" s="32"/>
      <c r="G28" s="219"/>
      <c r="H28" s="219"/>
      <c r="I28" s="32"/>
    </row>
    <row r="29" spans="1:13" x14ac:dyDescent="0.35">
      <c r="A29" s="32"/>
      <c r="B29" s="177" t="s">
        <v>233</v>
      </c>
      <c r="C29" s="32"/>
      <c r="D29" s="32"/>
      <c r="E29" s="32"/>
      <c r="F29" s="32"/>
      <c r="G29" s="32"/>
      <c r="H29" s="32"/>
      <c r="I29" s="32"/>
    </row>
    <row r="30" spans="1:13" x14ac:dyDescent="0.35">
      <c r="A30" s="32"/>
      <c r="B30" s="32"/>
      <c r="C30" s="32"/>
      <c r="D30" s="230" t="s">
        <v>14</v>
      </c>
      <c r="E30" s="230" t="s">
        <v>44</v>
      </c>
      <c r="F30" s="230" t="s">
        <v>45</v>
      </c>
      <c r="G30" s="230" t="s">
        <v>43</v>
      </c>
    </row>
    <row r="31" spans="1:13" x14ac:dyDescent="0.35">
      <c r="A31" s="32"/>
      <c r="B31" s="98" t="s">
        <v>46</v>
      </c>
      <c r="C31" s="32"/>
      <c r="D31" s="216"/>
      <c r="E31" s="232"/>
      <c r="F31" s="232"/>
      <c r="G31" s="231"/>
    </row>
    <row r="32" spans="1:13" x14ac:dyDescent="0.35">
      <c r="A32" s="32"/>
      <c r="B32" s="414" t="s">
        <v>285</v>
      </c>
      <c r="C32" s="415"/>
      <c r="D32" s="32"/>
      <c r="E32" s="32"/>
      <c r="F32" s="32"/>
      <c r="G32" s="32"/>
    </row>
    <row r="33" spans="1:13" x14ac:dyDescent="0.35">
      <c r="A33" s="32"/>
      <c r="B33" s="98"/>
      <c r="C33" s="32"/>
      <c r="D33" s="32"/>
      <c r="E33" s="32"/>
      <c r="F33" s="32"/>
      <c r="G33" s="32"/>
    </row>
    <row r="34" spans="1:13" x14ac:dyDescent="0.35">
      <c r="A34" s="32"/>
      <c r="B34" s="98" t="s">
        <v>258</v>
      </c>
      <c r="C34" s="255" t="s">
        <v>319</v>
      </c>
      <c r="D34" s="70"/>
      <c r="E34" s="51"/>
      <c r="F34" s="51"/>
      <c r="G34" s="231"/>
    </row>
    <row r="35" spans="1:13" x14ac:dyDescent="0.35">
      <c r="A35" s="32"/>
      <c r="B35" s="414" t="s">
        <v>285</v>
      </c>
      <c r="C35" s="416"/>
      <c r="D35" s="32"/>
      <c r="E35" s="32"/>
      <c r="F35" s="32"/>
      <c r="G35" s="32"/>
      <c r="H35" s="32"/>
      <c r="I35" s="32"/>
    </row>
    <row r="36" spans="1:13" x14ac:dyDescent="0.35">
      <c r="A36" s="32"/>
      <c r="B36" s="32"/>
      <c r="C36" s="32"/>
      <c r="D36" s="32"/>
      <c r="E36" s="32"/>
      <c r="F36" s="32"/>
      <c r="G36" s="32"/>
      <c r="H36" s="32"/>
      <c r="I36" s="32"/>
    </row>
    <row r="37" spans="1:13" x14ac:dyDescent="0.35">
      <c r="A37" s="32"/>
      <c r="B37" s="32"/>
      <c r="C37" s="32"/>
      <c r="D37" s="32"/>
      <c r="E37" s="217" t="s">
        <v>289</v>
      </c>
      <c r="F37" s="32"/>
      <c r="G37" s="229">
        <f>G12+G18+G27+G31+G34</f>
        <v>0</v>
      </c>
      <c r="H37" s="229">
        <f>H12+H18+H27+H31+H34</f>
        <v>0</v>
      </c>
      <c r="I37" s="32"/>
    </row>
    <row r="38" spans="1:13" x14ac:dyDescent="0.35">
      <c r="A38" s="32"/>
      <c r="B38" s="32"/>
      <c r="C38" s="32"/>
      <c r="D38" s="32"/>
      <c r="E38" s="32"/>
      <c r="F38" s="32"/>
      <c r="H38" s="32"/>
      <c r="I38" s="32"/>
    </row>
    <row r="39" spans="1:13" x14ac:dyDescent="0.35">
      <c r="A39" s="376" t="s">
        <v>68</v>
      </c>
      <c r="B39" s="376"/>
      <c r="C39" s="376"/>
      <c r="D39" s="376"/>
      <c r="E39" s="376"/>
      <c r="F39" s="376"/>
      <c r="G39" s="376"/>
      <c r="H39" s="376"/>
      <c r="I39" s="376"/>
      <c r="J39" s="221"/>
    </row>
    <row r="40" spans="1:13" x14ac:dyDescent="0.35">
      <c r="A40" s="233"/>
      <c r="B40" s="233"/>
      <c r="C40" s="233"/>
      <c r="D40" s="233"/>
      <c r="E40" s="233"/>
      <c r="F40" s="233"/>
      <c r="G40" s="233"/>
      <c r="H40" s="233"/>
      <c r="I40" s="32"/>
    </row>
    <row r="41" spans="1:13" x14ac:dyDescent="0.35">
      <c r="A41" s="32"/>
      <c r="B41" s="32"/>
      <c r="C41" s="32"/>
      <c r="F41" s="230" t="s">
        <v>19</v>
      </c>
      <c r="G41" s="230" t="s">
        <v>20</v>
      </c>
      <c r="H41" s="230" t="s">
        <v>21</v>
      </c>
      <c r="K41" s="230" t="s">
        <v>67</v>
      </c>
      <c r="L41" s="230"/>
      <c r="M41" s="230"/>
    </row>
    <row r="42" spans="1:13" x14ac:dyDescent="0.35">
      <c r="A42" s="32"/>
      <c r="B42" s="32" t="s">
        <v>234</v>
      </c>
      <c r="C42" s="32"/>
      <c r="E42" s="191"/>
      <c r="F42" s="195"/>
      <c r="G42" s="196"/>
      <c r="H42" s="197">
        <f>SUM(F42:G42)</f>
        <v>0</v>
      </c>
      <c r="K42" s="411"/>
      <c r="L42" s="412"/>
      <c r="M42" s="413"/>
    </row>
    <row r="43" spans="1:13" x14ac:dyDescent="0.35">
      <c r="A43" s="32"/>
      <c r="B43" s="32" t="s">
        <v>235</v>
      </c>
      <c r="C43" s="32"/>
      <c r="E43" s="191"/>
      <c r="F43" s="195"/>
      <c r="G43" s="196"/>
      <c r="H43" s="197">
        <f>SUM(F43:G43)</f>
        <v>0</v>
      </c>
      <c r="K43" s="411"/>
      <c r="L43" s="412"/>
      <c r="M43" s="413"/>
    </row>
    <row r="44" spans="1:13" x14ac:dyDescent="0.35">
      <c r="A44" s="32"/>
      <c r="B44" s="410"/>
      <c r="C44" s="410"/>
      <c r="E44" s="234" t="s">
        <v>309</v>
      </c>
      <c r="F44" s="198">
        <f>SUM(F42:F43)</f>
        <v>0</v>
      </c>
      <c r="G44" s="199">
        <f>SUM(G42:G43)</f>
        <v>0</v>
      </c>
      <c r="H44" s="198">
        <f>SUM(H42:H43)</f>
        <v>0</v>
      </c>
      <c r="K44" s="227"/>
      <c r="L44" s="227"/>
      <c r="M44" s="227"/>
    </row>
    <row r="45" spans="1:13" x14ac:dyDescent="0.35">
      <c r="A45" s="32"/>
      <c r="B45" s="32"/>
      <c r="C45" s="32"/>
      <c r="E45" s="191"/>
      <c r="F45" s="219"/>
      <c r="G45" s="219"/>
      <c r="H45" s="235"/>
      <c r="K45" s="227"/>
      <c r="L45" s="227"/>
      <c r="M45" s="227"/>
    </row>
    <row r="46" spans="1:13" x14ac:dyDescent="0.35">
      <c r="A46" s="32"/>
      <c r="B46" s="32"/>
      <c r="C46" s="32"/>
      <c r="E46" s="191"/>
      <c r="F46" s="219" t="s">
        <v>19</v>
      </c>
      <c r="G46" s="219" t="s">
        <v>20</v>
      </c>
      <c r="H46" s="219" t="s">
        <v>21</v>
      </c>
      <c r="K46" s="227" t="s">
        <v>67</v>
      </c>
      <c r="L46" s="227"/>
      <c r="M46" s="227"/>
    </row>
    <row r="47" spans="1:13" x14ac:dyDescent="0.35">
      <c r="A47" s="32"/>
      <c r="B47" s="32" t="s">
        <v>236</v>
      </c>
      <c r="C47" s="32"/>
      <c r="E47" s="191"/>
      <c r="F47" s="195"/>
      <c r="G47" s="196"/>
      <c r="H47" s="197">
        <f t="shared" ref="H47:H48" si="1">SUM(F47:G47)</f>
        <v>0</v>
      </c>
      <c r="K47" s="411"/>
      <c r="L47" s="412"/>
      <c r="M47" s="413"/>
    </row>
    <row r="48" spans="1:13" x14ac:dyDescent="0.35">
      <c r="A48" s="32"/>
      <c r="B48" s="32" t="s">
        <v>237</v>
      </c>
      <c r="C48" s="32"/>
      <c r="E48" s="191"/>
      <c r="F48" s="195"/>
      <c r="G48" s="196"/>
      <c r="H48" s="197">
        <f t="shared" si="1"/>
        <v>0</v>
      </c>
      <c r="K48" s="411"/>
      <c r="L48" s="412"/>
      <c r="M48" s="413"/>
    </row>
    <row r="49" spans="1:14" x14ac:dyDescent="0.35">
      <c r="A49" s="18"/>
      <c r="B49" s="410"/>
      <c r="C49" s="410"/>
      <c r="E49" s="234" t="s">
        <v>286</v>
      </c>
      <c r="F49" s="198">
        <f>SUM(F47:F48)</f>
        <v>0</v>
      </c>
      <c r="G49" s="199">
        <f>SUM(G47:G48)</f>
        <v>0</v>
      </c>
      <c r="H49" s="198">
        <f>SUM(H47:H48)</f>
        <v>0</v>
      </c>
      <c r="K49" s="32"/>
      <c r="L49" s="32"/>
      <c r="M49" s="32"/>
    </row>
    <row r="50" spans="1:14" x14ac:dyDescent="0.35">
      <c r="A50" s="18"/>
      <c r="B50" s="32"/>
      <c r="C50" s="32"/>
      <c r="D50" s="32"/>
      <c r="E50" s="191"/>
      <c r="F50" s="219"/>
      <c r="G50" s="219"/>
      <c r="H50" s="219"/>
      <c r="K50" s="32"/>
      <c r="L50" s="32"/>
    </row>
    <row r="51" spans="1:14" x14ac:dyDescent="0.35">
      <c r="A51" s="18"/>
      <c r="B51" s="177" t="s">
        <v>238</v>
      </c>
      <c r="C51" s="32"/>
      <c r="D51" s="32"/>
      <c r="E51" s="191"/>
      <c r="F51" s="219" t="s">
        <v>19</v>
      </c>
      <c r="G51" s="219" t="s">
        <v>20</v>
      </c>
      <c r="H51" s="219" t="s">
        <v>21</v>
      </c>
      <c r="K51" s="227" t="s">
        <v>67</v>
      </c>
      <c r="L51" s="32"/>
    </row>
    <row r="52" spans="1:14" x14ac:dyDescent="0.35">
      <c r="A52" s="18"/>
      <c r="B52" s="98" t="s">
        <v>333</v>
      </c>
      <c r="C52" s="32"/>
      <c r="E52" s="191"/>
      <c r="F52" s="195"/>
      <c r="G52" s="196"/>
      <c r="H52" s="197">
        <f t="shared" ref="H52:H75" si="2">SUM(F52:G52)</f>
        <v>0</v>
      </c>
      <c r="K52" s="411"/>
      <c r="L52" s="412"/>
      <c r="M52" s="413"/>
    </row>
    <row r="53" spans="1:14" x14ac:dyDescent="0.35">
      <c r="A53" s="18"/>
      <c r="B53" s="98" t="s">
        <v>49</v>
      </c>
      <c r="C53" s="32"/>
      <c r="E53" s="191"/>
      <c r="F53" s="195"/>
      <c r="G53" s="196"/>
      <c r="H53" s="197">
        <f t="shared" si="2"/>
        <v>0</v>
      </c>
      <c r="K53" s="411"/>
      <c r="L53" s="412"/>
      <c r="M53" s="413"/>
    </row>
    <row r="54" spans="1:14" x14ac:dyDescent="0.35">
      <c r="A54" s="18"/>
      <c r="B54" s="98" t="s">
        <v>69</v>
      </c>
      <c r="C54" s="32"/>
      <c r="E54" s="191"/>
      <c r="F54" s="195"/>
      <c r="G54" s="196"/>
      <c r="H54" s="197">
        <f t="shared" si="2"/>
        <v>0</v>
      </c>
      <c r="K54" s="411"/>
      <c r="L54" s="412"/>
      <c r="M54" s="413"/>
    </row>
    <row r="55" spans="1:14" x14ac:dyDescent="0.35">
      <c r="A55" s="18"/>
      <c r="B55" s="98" t="s">
        <v>50</v>
      </c>
      <c r="C55" s="32"/>
      <c r="E55" s="191"/>
      <c r="F55" s="195"/>
      <c r="G55" s="196"/>
      <c r="H55" s="197">
        <f t="shared" si="2"/>
        <v>0</v>
      </c>
      <c r="K55" s="411"/>
      <c r="L55" s="412"/>
      <c r="M55" s="413"/>
    </row>
    <row r="56" spans="1:14" x14ac:dyDescent="0.35">
      <c r="A56" s="18"/>
      <c r="B56" s="98" t="s">
        <v>51</v>
      </c>
      <c r="C56" s="32"/>
      <c r="E56" s="191"/>
      <c r="F56" s="195"/>
      <c r="G56" s="196"/>
      <c r="H56" s="197">
        <f t="shared" si="2"/>
        <v>0</v>
      </c>
      <c r="K56" s="411"/>
      <c r="L56" s="412"/>
      <c r="M56" s="413"/>
    </row>
    <row r="57" spans="1:14" x14ac:dyDescent="0.35">
      <c r="A57" s="18"/>
      <c r="B57" s="98" t="s">
        <v>52</v>
      </c>
      <c r="C57" s="32"/>
      <c r="E57" s="191"/>
      <c r="F57" s="195"/>
      <c r="G57" s="196"/>
      <c r="H57" s="197">
        <f t="shared" si="2"/>
        <v>0</v>
      </c>
      <c r="K57" s="411"/>
      <c r="L57" s="412"/>
      <c r="M57" s="413"/>
    </row>
    <row r="58" spans="1:14" x14ac:dyDescent="0.35">
      <c r="A58" s="18"/>
      <c r="B58" s="98" t="s">
        <v>332</v>
      </c>
      <c r="C58" s="32"/>
      <c r="E58" s="191"/>
      <c r="F58" s="195"/>
      <c r="G58" s="196"/>
      <c r="H58" s="197">
        <f t="shared" si="2"/>
        <v>0</v>
      </c>
      <c r="K58" s="411"/>
      <c r="L58" s="412"/>
      <c r="M58" s="413"/>
    </row>
    <row r="59" spans="1:14" x14ac:dyDescent="0.35">
      <c r="A59" s="18"/>
      <c r="B59" s="98" t="s">
        <v>141</v>
      </c>
      <c r="C59" s="32"/>
      <c r="E59" s="191"/>
      <c r="F59" s="195"/>
      <c r="G59" s="196"/>
      <c r="H59" s="197">
        <f t="shared" si="2"/>
        <v>0</v>
      </c>
      <c r="K59" s="411"/>
      <c r="L59" s="412"/>
      <c r="M59" s="413"/>
    </row>
    <row r="60" spans="1:14" x14ac:dyDescent="0.35">
      <c r="A60" s="18"/>
      <c r="B60" s="98" t="s">
        <v>53</v>
      </c>
      <c r="C60" s="32"/>
      <c r="E60" s="191"/>
      <c r="F60" s="195"/>
      <c r="G60" s="196"/>
      <c r="H60" s="197">
        <f t="shared" si="2"/>
        <v>0</v>
      </c>
      <c r="K60" s="411"/>
      <c r="L60" s="412"/>
      <c r="M60" s="413"/>
    </row>
    <row r="61" spans="1:14" x14ac:dyDescent="0.35">
      <c r="A61" s="18"/>
      <c r="B61" s="98" t="s">
        <v>54</v>
      </c>
      <c r="C61" s="32"/>
      <c r="E61" s="191"/>
      <c r="F61" s="195"/>
      <c r="G61" s="196"/>
      <c r="H61" s="197">
        <f t="shared" si="2"/>
        <v>0</v>
      </c>
      <c r="K61" s="411"/>
      <c r="L61" s="412"/>
      <c r="M61" s="413"/>
    </row>
    <row r="62" spans="1:14" x14ac:dyDescent="0.35">
      <c r="A62" s="18"/>
      <c r="B62" s="98" t="s">
        <v>55</v>
      </c>
      <c r="C62" s="32"/>
      <c r="E62" s="191"/>
      <c r="F62" s="195"/>
      <c r="G62" s="196"/>
      <c r="H62" s="197">
        <f t="shared" si="2"/>
        <v>0</v>
      </c>
      <c r="K62" s="411"/>
      <c r="L62" s="412"/>
      <c r="M62" s="413"/>
    </row>
    <row r="63" spans="1:14" x14ac:dyDescent="0.35">
      <c r="A63" s="18"/>
      <c r="B63" s="98" t="s">
        <v>26</v>
      </c>
      <c r="C63" s="32"/>
      <c r="E63" s="191"/>
      <c r="F63" s="195"/>
      <c r="G63" s="196"/>
      <c r="H63" s="197">
        <f t="shared" si="2"/>
        <v>0</v>
      </c>
      <c r="K63" s="411"/>
      <c r="L63" s="412"/>
      <c r="M63" s="413"/>
    </row>
    <row r="64" spans="1:14" x14ac:dyDescent="0.35">
      <c r="A64" s="18"/>
      <c r="B64" s="98" t="s">
        <v>56</v>
      </c>
      <c r="C64" s="32"/>
      <c r="E64" s="191"/>
      <c r="F64" s="195"/>
      <c r="G64" s="196"/>
      <c r="H64" s="197">
        <f t="shared" si="2"/>
        <v>0</v>
      </c>
      <c r="K64" s="411"/>
      <c r="L64" s="412"/>
      <c r="M64" s="413"/>
      <c r="N64" s="67"/>
    </row>
    <row r="65" spans="1:13" x14ac:dyDescent="0.35">
      <c r="A65" s="18"/>
      <c r="B65" s="98" t="s">
        <v>57</v>
      </c>
      <c r="C65" s="32"/>
      <c r="E65" s="191"/>
      <c r="F65" s="195"/>
      <c r="G65" s="196"/>
      <c r="H65" s="197">
        <f t="shared" si="2"/>
        <v>0</v>
      </c>
      <c r="K65" s="411"/>
      <c r="L65" s="412"/>
      <c r="M65" s="413"/>
    </row>
    <row r="66" spans="1:13" x14ac:dyDescent="0.35">
      <c r="A66" s="18"/>
      <c r="B66" s="236" t="s">
        <v>320</v>
      </c>
      <c r="C66" s="237"/>
      <c r="D66" s="87"/>
      <c r="E66" s="191"/>
      <c r="F66" s="195"/>
      <c r="G66" s="196"/>
      <c r="H66" s="197">
        <f t="shared" si="2"/>
        <v>0</v>
      </c>
      <c r="K66" s="411"/>
      <c r="L66" s="412"/>
      <c r="M66" s="413"/>
    </row>
    <row r="67" spans="1:13" x14ac:dyDescent="0.35">
      <c r="A67" s="18"/>
      <c r="B67" s="236" t="s">
        <v>320</v>
      </c>
      <c r="C67" s="237"/>
      <c r="D67" s="87"/>
      <c r="E67" s="191"/>
      <c r="F67" s="195"/>
      <c r="G67" s="196"/>
      <c r="H67" s="197">
        <f t="shared" si="2"/>
        <v>0</v>
      </c>
      <c r="K67" s="411"/>
      <c r="L67" s="412"/>
      <c r="M67" s="413"/>
    </row>
    <row r="68" spans="1:13" x14ac:dyDescent="0.35">
      <c r="A68" s="18"/>
      <c r="B68" s="98" t="s">
        <v>58</v>
      </c>
      <c r="C68" s="32"/>
      <c r="E68" s="191"/>
      <c r="F68" s="195"/>
      <c r="G68" s="196"/>
      <c r="H68" s="197">
        <f t="shared" si="2"/>
        <v>0</v>
      </c>
      <c r="K68" s="411"/>
      <c r="L68" s="412"/>
      <c r="M68" s="413"/>
    </row>
    <row r="69" spans="1:13" x14ac:dyDescent="0.35">
      <c r="A69" s="18"/>
      <c r="B69" s="98" t="s">
        <v>59</v>
      </c>
      <c r="C69" s="32"/>
      <c r="E69" s="191"/>
      <c r="F69" s="195"/>
      <c r="G69" s="196"/>
      <c r="H69" s="197">
        <f t="shared" si="2"/>
        <v>0</v>
      </c>
      <c r="K69" s="411"/>
      <c r="L69" s="412"/>
      <c r="M69" s="413"/>
    </row>
    <row r="70" spans="1:13" x14ac:dyDescent="0.35">
      <c r="A70" s="18"/>
      <c r="B70" s="98" t="s">
        <v>60</v>
      </c>
      <c r="C70" s="32"/>
      <c r="E70" s="191"/>
      <c r="F70" s="195"/>
      <c r="G70" s="196"/>
      <c r="H70" s="197">
        <f t="shared" si="2"/>
        <v>0</v>
      </c>
      <c r="K70" s="411"/>
      <c r="L70" s="412"/>
      <c r="M70" s="413"/>
    </row>
    <row r="71" spans="1:13" x14ac:dyDescent="0.35">
      <c r="A71" s="18"/>
      <c r="B71" s="98" t="s">
        <v>61</v>
      </c>
      <c r="C71" s="32"/>
      <c r="E71" s="191"/>
      <c r="F71" s="195"/>
      <c r="G71" s="196"/>
      <c r="H71" s="197">
        <f t="shared" si="2"/>
        <v>0</v>
      </c>
      <c r="K71" s="411"/>
      <c r="L71" s="412"/>
      <c r="M71" s="413"/>
    </row>
    <row r="72" spans="1:13" x14ac:dyDescent="0.35">
      <c r="A72" s="18"/>
      <c r="B72" s="236" t="s">
        <v>361</v>
      </c>
      <c r="C72" s="237"/>
      <c r="D72" s="87"/>
      <c r="E72" s="191"/>
      <c r="F72" s="195"/>
      <c r="G72" s="196"/>
      <c r="H72" s="197">
        <f t="shared" si="2"/>
        <v>0</v>
      </c>
      <c r="K72" s="411"/>
      <c r="L72" s="412"/>
      <c r="M72" s="413"/>
    </row>
    <row r="73" spans="1:13" x14ac:dyDescent="0.35">
      <c r="A73" s="18"/>
      <c r="B73" s="236" t="s">
        <v>361</v>
      </c>
      <c r="C73" s="237"/>
      <c r="D73" s="87"/>
      <c r="E73" s="191"/>
      <c r="F73" s="195"/>
      <c r="G73" s="196"/>
      <c r="H73" s="197">
        <f t="shared" si="2"/>
        <v>0</v>
      </c>
      <c r="K73" s="248"/>
      <c r="L73" s="249"/>
      <c r="M73" s="250"/>
    </row>
    <row r="74" spans="1:13" x14ac:dyDescent="0.35">
      <c r="A74" s="18"/>
      <c r="B74" s="236" t="s">
        <v>361</v>
      </c>
      <c r="C74" s="237"/>
      <c r="D74" s="87"/>
      <c r="E74" s="191"/>
      <c r="F74" s="195"/>
      <c r="G74" s="196"/>
      <c r="H74" s="197">
        <f t="shared" si="2"/>
        <v>0</v>
      </c>
      <c r="K74" s="411"/>
      <c r="L74" s="412"/>
      <c r="M74" s="413"/>
    </row>
    <row r="75" spans="1:13" x14ac:dyDescent="0.35">
      <c r="A75" s="18"/>
      <c r="B75" s="98" t="s">
        <v>62</v>
      </c>
      <c r="C75" s="32"/>
      <c r="E75" s="191"/>
      <c r="F75" s="195"/>
      <c r="G75" s="196"/>
      <c r="H75" s="197">
        <f t="shared" si="2"/>
        <v>0</v>
      </c>
      <c r="K75" s="411"/>
      <c r="L75" s="412"/>
      <c r="M75" s="413"/>
    </row>
    <row r="76" spans="1:13" x14ac:dyDescent="0.35">
      <c r="A76" s="18"/>
      <c r="B76" s="177"/>
      <c r="C76" s="238"/>
      <c r="E76" s="234" t="s">
        <v>315</v>
      </c>
      <c r="F76" s="198">
        <f>SUM(F52:F75)</f>
        <v>0</v>
      </c>
      <c r="G76" s="199">
        <f>SUM(G52:G75)</f>
        <v>0</v>
      </c>
      <c r="H76" s="198">
        <f>SUM(H52:H75)</f>
        <v>0</v>
      </c>
    </row>
    <row r="77" spans="1:13" x14ac:dyDescent="0.35">
      <c r="A77" s="18"/>
      <c r="B77" s="32"/>
      <c r="C77" s="32"/>
      <c r="D77" s="32"/>
      <c r="E77" s="219"/>
      <c r="F77" s="219"/>
      <c r="G77" s="219"/>
      <c r="H77" s="219"/>
      <c r="I77" s="32"/>
      <c r="L77" s="69"/>
    </row>
    <row r="78" spans="1:13" x14ac:dyDescent="0.35">
      <c r="A78" s="18"/>
      <c r="B78" s="32"/>
      <c r="C78" s="32"/>
      <c r="D78" s="32"/>
      <c r="E78" s="234" t="s">
        <v>369</v>
      </c>
      <c r="F78" s="195">
        <f t="shared" ref="F78:G78" si="3">F44+F49+F76</f>
        <v>0</v>
      </c>
      <c r="G78" s="196">
        <f t="shared" si="3"/>
        <v>0</v>
      </c>
      <c r="H78" s="218">
        <f>H44+H49+H76</f>
        <v>0</v>
      </c>
      <c r="I78" s="32"/>
    </row>
    <row r="79" spans="1:13" x14ac:dyDescent="0.35">
      <c r="A79" s="18"/>
      <c r="B79" s="32"/>
      <c r="C79" s="32"/>
      <c r="D79" s="32"/>
      <c r="E79" s="234"/>
      <c r="F79" s="219"/>
      <c r="G79" s="219"/>
      <c r="H79" s="219"/>
      <c r="I79" s="32"/>
    </row>
    <row r="80" spans="1:13" x14ac:dyDescent="0.35">
      <c r="A80" s="32"/>
      <c r="B80" s="32"/>
      <c r="C80" s="32"/>
      <c r="D80" s="32"/>
      <c r="E80" s="219"/>
      <c r="F80" s="219" t="s">
        <v>19</v>
      </c>
      <c r="G80" s="219" t="s">
        <v>20</v>
      </c>
      <c r="H80" s="219" t="s">
        <v>21</v>
      </c>
      <c r="K80" s="227" t="s">
        <v>67</v>
      </c>
    </row>
    <row r="81" spans="1:13" x14ac:dyDescent="0.35">
      <c r="A81" s="32"/>
      <c r="B81" s="32" t="s">
        <v>63</v>
      </c>
      <c r="C81" s="32"/>
      <c r="D81" s="32"/>
      <c r="E81" s="219"/>
      <c r="F81" s="195"/>
      <c r="G81" s="196"/>
      <c r="H81" s="197">
        <f t="shared" ref="H81:H83" si="4">SUM(F81:G81)</f>
        <v>0</v>
      </c>
      <c r="I81" s="32"/>
      <c r="K81" s="411"/>
      <c r="L81" s="412"/>
      <c r="M81" s="413"/>
    </row>
    <row r="82" spans="1:13" x14ac:dyDescent="0.35">
      <c r="A82" s="32"/>
      <c r="B82" s="32" t="s">
        <v>64</v>
      </c>
      <c r="C82" s="32"/>
      <c r="D82" s="32"/>
      <c r="E82" s="274" t="e">
        <f>F82/(F78+F81)</f>
        <v>#DIV/0!</v>
      </c>
      <c r="F82" s="195"/>
      <c r="G82" s="196"/>
      <c r="H82" s="197">
        <f t="shared" si="4"/>
        <v>0</v>
      </c>
      <c r="I82" s="32"/>
      <c r="K82" s="411"/>
      <c r="L82" s="412"/>
      <c r="M82" s="413"/>
    </row>
    <row r="83" spans="1:13" x14ac:dyDescent="0.35">
      <c r="A83" s="32"/>
      <c r="B83" s="32" t="s">
        <v>65</v>
      </c>
      <c r="C83" s="32"/>
      <c r="D83" s="32"/>
      <c r="E83" s="274" t="e">
        <f>F83/(F78+F81)</f>
        <v>#DIV/0!</v>
      </c>
      <c r="F83" s="195"/>
      <c r="G83" s="196"/>
      <c r="H83" s="197">
        <f t="shared" si="4"/>
        <v>0</v>
      </c>
      <c r="I83" s="32"/>
      <c r="K83" s="411"/>
      <c r="L83" s="412"/>
      <c r="M83" s="413"/>
    </row>
    <row r="84" spans="1:13" x14ac:dyDescent="0.35">
      <c r="A84" s="32"/>
      <c r="B84" s="32"/>
      <c r="C84" s="32"/>
      <c r="D84" s="32"/>
      <c r="E84" s="219"/>
      <c r="F84" s="219"/>
      <c r="G84" s="219"/>
      <c r="H84" s="219"/>
      <c r="I84" s="32"/>
    </row>
    <row r="85" spans="1:13" x14ac:dyDescent="0.35">
      <c r="A85" s="32"/>
      <c r="B85" s="32"/>
      <c r="C85" s="32"/>
      <c r="D85" s="32"/>
      <c r="E85" s="234" t="s">
        <v>290</v>
      </c>
      <c r="F85" s="197">
        <f>SUM(F78:F83)</f>
        <v>0</v>
      </c>
      <c r="G85" s="197">
        <f>SUM(G78:G83)</f>
        <v>0</v>
      </c>
      <c r="H85" s="197">
        <f>H78+H81+H82+H83</f>
        <v>0</v>
      </c>
      <c r="I85" s="239"/>
    </row>
    <row r="86" spans="1:13" x14ac:dyDescent="0.35">
      <c r="A86" s="32"/>
      <c r="B86" s="32"/>
      <c r="C86" s="32"/>
      <c r="D86" s="32"/>
      <c r="E86" s="219" t="s">
        <v>120</v>
      </c>
      <c r="F86" s="257" t="e">
        <f>F85/'Unit Mix'!K20</f>
        <v>#DIV/0!</v>
      </c>
      <c r="G86" s="32"/>
      <c r="H86" s="32"/>
      <c r="I86" s="32"/>
    </row>
    <row r="87" spans="1:13" x14ac:dyDescent="0.35">
      <c r="A87" s="32"/>
      <c r="B87" s="32"/>
      <c r="C87" s="32"/>
      <c r="D87" s="32"/>
      <c r="E87" s="219" t="s">
        <v>287</v>
      </c>
      <c r="F87" s="257" t="e">
        <f>F85/'Unit Mix'!G24</f>
        <v>#DIV/0!</v>
      </c>
      <c r="G87" s="256" t="e">
        <f>G85/'Unit Mix'!G25</f>
        <v>#DIV/0!</v>
      </c>
      <c r="H87" s="257" t="e">
        <f>H85/'Unit Mix'!G26</f>
        <v>#DIV/0!</v>
      </c>
      <c r="I87" s="32"/>
    </row>
    <row r="88" spans="1:13" x14ac:dyDescent="0.35">
      <c r="A88" s="32"/>
      <c r="B88" s="32"/>
      <c r="C88" s="32"/>
      <c r="D88" s="32"/>
      <c r="E88" s="219"/>
      <c r="F88" s="32"/>
      <c r="G88" s="32"/>
      <c r="H88" s="32"/>
      <c r="I88" s="32"/>
    </row>
    <row r="89" spans="1:13" x14ac:dyDescent="0.35">
      <c r="A89" s="32"/>
      <c r="B89" s="32"/>
      <c r="C89" s="32"/>
      <c r="D89" s="32"/>
      <c r="E89" s="219"/>
      <c r="F89" s="32"/>
      <c r="G89" s="32"/>
      <c r="H89" s="32"/>
      <c r="I89" s="32"/>
    </row>
    <row r="90" spans="1:13" x14ac:dyDescent="0.35">
      <c r="A90" s="18"/>
      <c r="B90" s="18"/>
      <c r="C90" s="18"/>
      <c r="D90" s="18"/>
      <c r="E90" s="190" t="s">
        <v>411</v>
      </c>
      <c r="F90" s="197">
        <f>H37-H85</f>
        <v>0</v>
      </c>
      <c r="G90" s="18"/>
      <c r="H90" s="18"/>
      <c r="I90" s="18"/>
    </row>
    <row r="91" spans="1:13" x14ac:dyDescent="0.35">
      <c r="A91" s="18"/>
      <c r="B91" s="18"/>
      <c r="C91" s="18"/>
      <c r="D91" s="18"/>
      <c r="E91" s="190"/>
      <c r="F91" s="18"/>
      <c r="G91" s="18"/>
      <c r="H91" s="18"/>
      <c r="I91" s="18"/>
    </row>
    <row r="92" spans="1:13" x14ac:dyDescent="0.35">
      <c r="A92" s="18"/>
      <c r="B92" s="18"/>
      <c r="C92" s="18"/>
      <c r="D92" s="18"/>
      <c r="E92" s="190"/>
      <c r="F92" s="18"/>
      <c r="G92" s="18"/>
      <c r="H92" s="18"/>
      <c r="I92" s="18"/>
    </row>
    <row r="93" spans="1:13" x14ac:dyDescent="0.35">
      <c r="A93" s="18"/>
      <c r="B93" s="18"/>
      <c r="C93" s="18"/>
      <c r="D93" s="18"/>
      <c r="E93" s="190"/>
      <c r="F93" s="18"/>
      <c r="G93" s="18"/>
      <c r="H93" s="18"/>
      <c r="I93" s="18"/>
    </row>
    <row r="94" spans="1:13" x14ac:dyDescent="0.35">
      <c r="A94" s="18"/>
      <c r="B94" s="18"/>
      <c r="C94" s="18"/>
      <c r="D94" s="18"/>
      <c r="E94" s="190"/>
      <c r="F94" s="18"/>
      <c r="G94" s="18"/>
      <c r="H94" s="18"/>
      <c r="I94" s="18"/>
    </row>
    <row r="95" spans="1:13" x14ac:dyDescent="0.35">
      <c r="A95" s="18"/>
      <c r="B95" s="18"/>
      <c r="C95" s="18"/>
      <c r="D95" s="18"/>
      <c r="E95" s="190"/>
      <c r="F95" s="18"/>
      <c r="G95" s="18"/>
      <c r="H95" s="18"/>
      <c r="I95" s="18"/>
    </row>
    <row r="96" spans="1:13" x14ac:dyDescent="0.35">
      <c r="A96" s="18"/>
      <c r="B96" s="18"/>
      <c r="C96" s="18"/>
      <c r="D96" s="18"/>
      <c r="E96" s="190"/>
      <c r="F96" s="18"/>
      <c r="G96" s="18"/>
      <c r="H96" s="18"/>
      <c r="I96" s="18"/>
    </row>
    <row r="97" spans="1:9" x14ac:dyDescent="0.35">
      <c r="A97" s="18"/>
      <c r="B97" s="18"/>
      <c r="C97" s="18"/>
      <c r="D97" s="18"/>
      <c r="E97" s="190"/>
      <c r="F97" s="18"/>
      <c r="G97" s="18"/>
      <c r="H97" s="18"/>
      <c r="I97" s="18"/>
    </row>
    <row r="98" spans="1:9" x14ac:dyDescent="0.35">
      <c r="A98" s="18"/>
      <c r="B98" s="18"/>
      <c r="C98" s="18"/>
      <c r="D98" s="18"/>
      <c r="E98" s="190"/>
      <c r="F98" s="18"/>
      <c r="G98" s="18"/>
      <c r="H98" s="18"/>
      <c r="I98" s="18"/>
    </row>
    <row r="99" spans="1:9" x14ac:dyDescent="0.35">
      <c r="A99" s="18"/>
      <c r="B99" s="18"/>
      <c r="C99" s="18"/>
      <c r="D99" s="18"/>
      <c r="E99" s="190"/>
      <c r="F99" s="18"/>
      <c r="G99" s="18"/>
      <c r="H99" s="18"/>
      <c r="I99" s="18"/>
    </row>
    <row r="100" spans="1:9" x14ac:dyDescent="0.35">
      <c r="A100" s="18"/>
      <c r="B100" s="18"/>
      <c r="C100" s="18"/>
      <c r="D100" s="18"/>
      <c r="E100" s="190"/>
      <c r="F100" s="18"/>
      <c r="G100" s="18"/>
      <c r="H100" s="18"/>
      <c r="I100" s="18"/>
    </row>
    <row r="101" spans="1:9" x14ac:dyDescent="0.35">
      <c r="A101" s="18"/>
      <c r="B101" s="18"/>
      <c r="C101" s="18"/>
      <c r="D101" s="18"/>
      <c r="E101" s="190"/>
      <c r="F101" s="18"/>
      <c r="G101" s="18"/>
      <c r="H101" s="18"/>
      <c r="I101" s="18"/>
    </row>
    <row r="102" spans="1:9" x14ac:dyDescent="0.35">
      <c r="A102" s="18"/>
      <c r="B102" s="18"/>
      <c r="C102" s="18"/>
      <c r="D102" s="18"/>
      <c r="E102" s="190"/>
      <c r="F102" s="18"/>
      <c r="G102" s="18"/>
      <c r="H102" s="18"/>
      <c r="I102" s="18"/>
    </row>
    <row r="103" spans="1:9" x14ac:dyDescent="0.35">
      <c r="A103" s="18"/>
      <c r="B103" s="18"/>
      <c r="C103" s="18"/>
      <c r="D103" s="18"/>
      <c r="E103" s="190"/>
      <c r="F103" s="18"/>
      <c r="G103" s="18"/>
      <c r="H103" s="18"/>
      <c r="I103" s="18"/>
    </row>
    <row r="104" spans="1:9" x14ac:dyDescent="0.35">
      <c r="A104" s="18"/>
      <c r="B104" s="18"/>
      <c r="C104" s="18"/>
      <c r="D104" s="18"/>
      <c r="E104" s="190"/>
      <c r="F104" s="18"/>
      <c r="G104" s="18"/>
      <c r="H104" s="18"/>
      <c r="I104" s="18"/>
    </row>
    <row r="105" spans="1:9" x14ac:dyDescent="0.35">
      <c r="A105" s="18"/>
      <c r="B105" s="18"/>
      <c r="C105" s="18"/>
      <c r="D105" s="18"/>
      <c r="E105" s="190"/>
      <c r="F105" s="18"/>
      <c r="G105" s="18"/>
      <c r="H105" s="18"/>
      <c r="I105" s="18"/>
    </row>
    <row r="106" spans="1:9" x14ac:dyDescent="0.35">
      <c r="A106" s="18"/>
      <c r="B106" s="18"/>
      <c r="C106" s="18"/>
      <c r="D106" s="18"/>
      <c r="E106" s="190"/>
      <c r="F106" s="18"/>
      <c r="G106" s="18"/>
      <c r="H106" s="18"/>
      <c r="I106" s="18"/>
    </row>
    <row r="107" spans="1:9" x14ac:dyDescent="0.35">
      <c r="A107" s="18"/>
      <c r="B107" s="18"/>
      <c r="C107" s="18"/>
      <c r="D107" s="18"/>
      <c r="E107" s="190"/>
      <c r="F107" s="18"/>
      <c r="G107" s="18"/>
      <c r="H107" s="18"/>
      <c r="I107" s="18"/>
    </row>
    <row r="108" spans="1:9" x14ac:dyDescent="0.35">
      <c r="A108" s="18"/>
      <c r="B108" s="18"/>
      <c r="C108" s="18"/>
      <c r="D108" s="18"/>
      <c r="E108" s="190"/>
      <c r="F108" s="18"/>
      <c r="G108" s="18"/>
      <c r="H108" s="18"/>
      <c r="I108" s="18"/>
    </row>
    <row r="109" spans="1:9" x14ac:dyDescent="0.35">
      <c r="A109" s="18"/>
      <c r="B109" s="18"/>
      <c r="C109" s="18"/>
      <c r="D109" s="18"/>
      <c r="E109" s="190"/>
      <c r="F109" s="18"/>
      <c r="G109" s="18"/>
      <c r="H109" s="18"/>
      <c r="I109" s="18"/>
    </row>
    <row r="110" spans="1:9" x14ac:dyDescent="0.35">
      <c r="A110" s="18"/>
      <c r="B110" s="18"/>
      <c r="C110" s="18"/>
      <c r="D110" s="18"/>
      <c r="E110" s="190"/>
      <c r="F110" s="18"/>
      <c r="G110" s="18"/>
      <c r="H110" s="18"/>
      <c r="I110" s="18"/>
    </row>
    <row r="111" spans="1:9" x14ac:dyDescent="0.35">
      <c r="A111" s="18"/>
      <c r="B111" s="18"/>
      <c r="C111" s="18"/>
      <c r="D111" s="18"/>
      <c r="E111" s="190"/>
      <c r="F111" s="18"/>
      <c r="G111" s="18"/>
      <c r="H111" s="18"/>
      <c r="I111" s="18"/>
    </row>
    <row r="112" spans="1:9" x14ac:dyDescent="0.35">
      <c r="A112" s="18"/>
      <c r="B112" s="18"/>
      <c r="C112" s="18"/>
      <c r="D112" s="18"/>
      <c r="E112" s="190"/>
      <c r="F112" s="18"/>
      <c r="G112" s="18"/>
      <c r="H112" s="18"/>
      <c r="I112" s="18"/>
    </row>
    <row r="113" spans="1:9" x14ac:dyDescent="0.35">
      <c r="A113" s="18"/>
      <c r="B113" s="18"/>
      <c r="C113" s="18"/>
      <c r="D113" s="18"/>
      <c r="E113" s="190"/>
      <c r="F113" s="18"/>
      <c r="G113" s="18"/>
      <c r="H113" s="18"/>
      <c r="I113" s="18"/>
    </row>
    <row r="114" spans="1:9" x14ac:dyDescent="0.35">
      <c r="A114" s="18"/>
      <c r="B114" s="18"/>
      <c r="C114" s="18"/>
      <c r="D114" s="18"/>
      <c r="E114" s="190"/>
      <c r="F114" s="18"/>
      <c r="G114" s="18"/>
      <c r="H114" s="18"/>
      <c r="I114" s="18"/>
    </row>
    <row r="115" spans="1:9" x14ac:dyDescent="0.35">
      <c r="A115" s="18"/>
      <c r="B115" s="18"/>
      <c r="C115" s="18"/>
      <c r="D115" s="18"/>
      <c r="E115" s="190"/>
      <c r="F115" s="18"/>
      <c r="G115" s="18"/>
      <c r="H115" s="18"/>
      <c r="I115" s="18"/>
    </row>
    <row r="116" spans="1:9" x14ac:dyDescent="0.35">
      <c r="A116" s="18"/>
      <c r="B116" s="18"/>
      <c r="C116" s="18"/>
      <c r="D116" s="18"/>
      <c r="E116" s="190"/>
      <c r="F116" s="18"/>
      <c r="G116" s="18"/>
      <c r="H116" s="18"/>
      <c r="I116" s="18"/>
    </row>
    <row r="117" spans="1:9" x14ac:dyDescent="0.35">
      <c r="A117" s="18"/>
      <c r="B117" s="18"/>
      <c r="C117" s="18"/>
      <c r="D117" s="18"/>
      <c r="E117" s="190"/>
      <c r="F117" s="18"/>
      <c r="G117" s="18"/>
      <c r="H117" s="18"/>
      <c r="I117" s="18"/>
    </row>
    <row r="118" spans="1:9" x14ac:dyDescent="0.35">
      <c r="A118" s="18"/>
      <c r="B118" s="18"/>
      <c r="C118" s="18"/>
      <c r="D118" s="18"/>
      <c r="E118" s="190"/>
      <c r="F118" s="18"/>
      <c r="G118" s="18"/>
      <c r="H118" s="18"/>
      <c r="I118" s="18"/>
    </row>
    <row r="119" spans="1:9" x14ac:dyDescent="0.35">
      <c r="A119" s="18"/>
      <c r="B119" s="18"/>
      <c r="C119" s="18"/>
      <c r="D119" s="18"/>
      <c r="E119" s="190"/>
      <c r="F119" s="18"/>
      <c r="G119" s="18"/>
      <c r="H119" s="18"/>
      <c r="I119" s="18"/>
    </row>
    <row r="120" spans="1:9" x14ac:dyDescent="0.35">
      <c r="A120" s="18"/>
      <c r="B120" s="18"/>
      <c r="C120" s="18"/>
      <c r="D120" s="18"/>
      <c r="E120" s="190"/>
      <c r="F120" s="18"/>
      <c r="G120" s="18"/>
      <c r="H120" s="18"/>
      <c r="I120" s="18"/>
    </row>
    <row r="121" spans="1:9" x14ac:dyDescent="0.35">
      <c r="A121" s="18"/>
      <c r="B121" s="18"/>
      <c r="C121" s="18"/>
      <c r="D121" s="18"/>
      <c r="E121" s="190"/>
      <c r="F121" s="18"/>
      <c r="G121" s="18"/>
      <c r="H121" s="18"/>
      <c r="I121" s="18"/>
    </row>
    <row r="122" spans="1:9" x14ac:dyDescent="0.35">
      <c r="A122" s="18"/>
      <c r="B122" s="18"/>
      <c r="C122" s="18"/>
      <c r="D122" s="18"/>
      <c r="E122" s="190"/>
      <c r="F122" s="18"/>
      <c r="G122" s="18"/>
      <c r="H122" s="18"/>
      <c r="I122" s="18"/>
    </row>
    <row r="123" spans="1:9" x14ac:dyDescent="0.35">
      <c r="A123" s="18"/>
      <c r="B123" s="18"/>
      <c r="C123" s="18"/>
      <c r="D123" s="18"/>
      <c r="E123" s="190"/>
      <c r="F123" s="18"/>
      <c r="G123" s="18"/>
      <c r="H123" s="18"/>
      <c r="I123" s="18"/>
    </row>
    <row r="124" spans="1:9" x14ac:dyDescent="0.35">
      <c r="A124" s="18"/>
      <c r="B124" s="18"/>
      <c r="C124" s="18"/>
      <c r="D124" s="18"/>
      <c r="E124" s="18"/>
      <c r="F124" s="18"/>
      <c r="G124" s="18"/>
      <c r="H124" s="18"/>
      <c r="I124" s="18"/>
    </row>
    <row r="125" spans="1:9" x14ac:dyDescent="0.35">
      <c r="A125" s="18"/>
      <c r="B125" s="18"/>
      <c r="C125" s="18"/>
      <c r="D125" s="18"/>
      <c r="E125" s="18"/>
      <c r="F125" s="18"/>
      <c r="G125" s="18"/>
      <c r="H125" s="18"/>
      <c r="I125" s="18"/>
    </row>
    <row r="126" spans="1:9" x14ac:dyDescent="0.35">
      <c r="A126" s="18"/>
      <c r="B126" s="18"/>
      <c r="C126" s="18"/>
      <c r="D126" s="18"/>
      <c r="E126" s="18"/>
      <c r="F126" s="18"/>
      <c r="G126" s="18"/>
      <c r="H126" s="18"/>
      <c r="I126" s="18"/>
    </row>
    <row r="127" spans="1:9" x14ac:dyDescent="0.35">
      <c r="A127" s="18"/>
      <c r="B127" s="18"/>
      <c r="C127" s="18"/>
      <c r="D127" s="18"/>
      <c r="E127" s="18"/>
      <c r="F127" s="18"/>
      <c r="G127" s="18"/>
      <c r="H127" s="18"/>
    </row>
    <row r="128" spans="1:9" x14ac:dyDescent="0.35">
      <c r="A128" s="18"/>
      <c r="B128" s="18"/>
      <c r="C128" s="18"/>
      <c r="D128" s="18"/>
      <c r="E128" s="18"/>
      <c r="F128" s="18"/>
      <c r="G128" s="18"/>
      <c r="H128" s="18"/>
    </row>
    <row r="129" spans="1:8" x14ac:dyDescent="0.35">
      <c r="A129" s="18"/>
      <c r="B129" s="18"/>
      <c r="C129" s="18"/>
      <c r="D129" s="18"/>
      <c r="E129" s="18"/>
      <c r="F129" s="18"/>
      <c r="G129" s="18"/>
      <c r="H129" s="18"/>
    </row>
    <row r="130" spans="1:8" x14ac:dyDescent="0.35">
      <c r="A130" s="18"/>
      <c r="B130" s="18"/>
      <c r="C130" s="18"/>
      <c r="D130" s="18"/>
      <c r="E130" s="18"/>
      <c r="F130" s="18"/>
      <c r="G130" s="18"/>
      <c r="H130" s="18"/>
    </row>
    <row r="131" spans="1:8" x14ac:dyDescent="0.35">
      <c r="A131" s="18"/>
      <c r="B131" s="18"/>
      <c r="C131" s="18"/>
      <c r="D131" s="18"/>
      <c r="E131" s="18"/>
      <c r="F131" s="18"/>
      <c r="G131" s="18"/>
      <c r="H131" s="18"/>
    </row>
    <row r="132" spans="1:8" x14ac:dyDescent="0.35">
      <c r="A132" s="18"/>
      <c r="B132" s="18"/>
      <c r="C132" s="18"/>
      <c r="D132" s="18"/>
      <c r="E132" s="18"/>
      <c r="F132" s="18"/>
      <c r="G132" s="18"/>
      <c r="H132" s="18"/>
    </row>
    <row r="133" spans="1:8" x14ac:dyDescent="0.35">
      <c r="A133" s="18"/>
      <c r="B133" s="18"/>
      <c r="C133" s="18"/>
      <c r="D133" s="18"/>
      <c r="E133" s="18"/>
      <c r="F133" s="18"/>
      <c r="G133" s="18"/>
      <c r="H133" s="18"/>
    </row>
    <row r="134" spans="1:8" x14ac:dyDescent="0.35">
      <c r="A134" s="18"/>
      <c r="B134" s="18"/>
      <c r="C134" s="18"/>
      <c r="D134" s="18"/>
      <c r="E134" s="18"/>
      <c r="F134" s="18"/>
      <c r="G134" s="18"/>
      <c r="H134" s="18"/>
    </row>
    <row r="135" spans="1:8" x14ac:dyDescent="0.35">
      <c r="A135" s="18"/>
      <c r="B135" s="18"/>
      <c r="C135" s="18"/>
      <c r="D135" s="18"/>
      <c r="E135" s="18"/>
      <c r="F135" s="18"/>
      <c r="G135" s="18"/>
      <c r="H135" s="18"/>
    </row>
    <row r="136" spans="1:8" x14ac:dyDescent="0.35">
      <c r="A136" s="18"/>
      <c r="B136" s="18"/>
      <c r="C136" s="18"/>
      <c r="D136" s="18"/>
      <c r="E136" s="18"/>
      <c r="F136" s="18"/>
      <c r="G136" s="18"/>
      <c r="H136" s="18"/>
    </row>
    <row r="137" spans="1:8" x14ac:dyDescent="0.35">
      <c r="A137" s="18"/>
      <c r="B137" s="18"/>
      <c r="C137" s="18"/>
      <c r="D137" s="18"/>
      <c r="E137" s="18"/>
      <c r="F137" s="18"/>
      <c r="G137" s="18"/>
      <c r="H137" s="18"/>
    </row>
    <row r="138" spans="1:8" x14ac:dyDescent="0.35">
      <c r="A138" s="18"/>
      <c r="B138" s="18"/>
      <c r="C138" s="18"/>
      <c r="D138" s="18"/>
      <c r="E138" s="18"/>
      <c r="F138" s="18"/>
      <c r="G138" s="18"/>
      <c r="H138" s="18"/>
    </row>
    <row r="139" spans="1:8" x14ac:dyDescent="0.35">
      <c r="A139" s="18"/>
      <c r="B139" s="18"/>
      <c r="C139" s="18"/>
      <c r="D139" s="18"/>
      <c r="E139" s="18"/>
      <c r="F139" s="18"/>
      <c r="G139" s="18"/>
      <c r="H139" s="18"/>
    </row>
    <row r="140" spans="1:8" x14ac:dyDescent="0.35">
      <c r="A140" s="18"/>
      <c r="B140" s="18"/>
      <c r="C140" s="18"/>
      <c r="D140" s="18"/>
      <c r="E140" s="18"/>
      <c r="F140" s="18"/>
      <c r="G140" s="18"/>
      <c r="H140" s="18"/>
    </row>
    <row r="141" spans="1:8" x14ac:dyDescent="0.35">
      <c r="A141" s="18"/>
      <c r="B141" s="18"/>
      <c r="C141" s="18"/>
      <c r="D141" s="18"/>
      <c r="E141" s="18"/>
      <c r="F141" s="18"/>
      <c r="G141" s="18"/>
      <c r="H141" s="18"/>
    </row>
    <row r="142" spans="1:8" x14ac:dyDescent="0.35">
      <c r="A142" s="18"/>
      <c r="B142" s="18"/>
      <c r="C142" s="18"/>
      <c r="D142" s="18"/>
      <c r="E142" s="18"/>
      <c r="F142" s="18"/>
      <c r="G142" s="18"/>
      <c r="H142" s="18"/>
    </row>
    <row r="143" spans="1:8" x14ac:dyDescent="0.35">
      <c r="A143" s="18"/>
      <c r="B143" s="18"/>
      <c r="C143" s="18"/>
      <c r="D143" s="18"/>
      <c r="E143" s="18"/>
      <c r="F143" s="18"/>
      <c r="G143" s="18"/>
      <c r="H143" s="18"/>
    </row>
    <row r="144" spans="1:8" x14ac:dyDescent="0.35">
      <c r="A144" s="18"/>
      <c r="B144" s="18"/>
      <c r="C144" s="18"/>
      <c r="D144" s="18"/>
      <c r="E144" s="18"/>
      <c r="F144" s="18"/>
      <c r="G144" s="18"/>
      <c r="H144" s="18"/>
    </row>
    <row r="145" spans="1:8" x14ac:dyDescent="0.35">
      <c r="A145" s="18"/>
      <c r="B145" s="18"/>
      <c r="C145" s="18"/>
      <c r="D145" s="18"/>
      <c r="E145" s="18"/>
      <c r="F145" s="18"/>
      <c r="G145" s="18"/>
      <c r="H145" s="18"/>
    </row>
    <row r="146" spans="1:8" x14ac:dyDescent="0.35">
      <c r="A146" s="18"/>
      <c r="B146" s="18"/>
      <c r="C146" s="18"/>
      <c r="D146" s="18"/>
      <c r="E146" s="18"/>
      <c r="F146" s="18"/>
      <c r="G146" s="18"/>
      <c r="H146" s="18"/>
    </row>
    <row r="147" spans="1:8" x14ac:dyDescent="0.35">
      <c r="A147" s="18"/>
      <c r="B147" s="18"/>
      <c r="C147" s="18"/>
      <c r="D147" s="18"/>
      <c r="E147" s="18"/>
      <c r="F147" s="18"/>
      <c r="G147" s="18"/>
      <c r="H147" s="18"/>
    </row>
    <row r="148" spans="1:8" x14ac:dyDescent="0.35">
      <c r="A148" s="18"/>
      <c r="B148" s="18"/>
      <c r="C148" s="18"/>
      <c r="D148" s="18"/>
      <c r="E148" s="18"/>
      <c r="F148" s="18"/>
      <c r="G148" s="18"/>
      <c r="H148" s="18"/>
    </row>
  </sheetData>
  <mergeCells count="44">
    <mergeCell ref="C16:E16"/>
    <mergeCell ref="A5:I5"/>
    <mergeCell ref="A1:J1"/>
    <mergeCell ref="A2:J2"/>
    <mergeCell ref="B44:C44"/>
    <mergeCell ref="B32:C32"/>
    <mergeCell ref="A39:I39"/>
    <mergeCell ref="B35:C35"/>
    <mergeCell ref="L19:M19"/>
    <mergeCell ref="K58:M58"/>
    <mergeCell ref="K59:M59"/>
    <mergeCell ref="K60:M60"/>
    <mergeCell ref="K61:M61"/>
    <mergeCell ref="L20:M20"/>
    <mergeCell ref="L21:M21"/>
    <mergeCell ref="L23:M23"/>
    <mergeCell ref="L24:M24"/>
    <mergeCell ref="K42:M42"/>
    <mergeCell ref="K43:M43"/>
    <mergeCell ref="K47:M47"/>
    <mergeCell ref="K48:M48"/>
    <mergeCell ref="K81:M81"/>
    <mergeCell ref="K72:M72"/>
    <mergeCell ref="K74:M74"/>
    <mergeCell ref="K62:M62"/>
    <mergeCell ref="K67:M67"/>
    <mergeCell ref="K68:M68"/>
    <mergeCell ref="K69:M69"/>
    <mergeCell ref="B49:C49"/>
    <mergeCell ref="K82:M82"/>
    <mergeCell ref="K83:M83"/>
    <mergeCell ref="K75:M75"/>
    <mergeCell ref="K63:M63"/>
    <mergeCell ref="K52:M52"/>
    <mergeCell ref="K53:M53"/>
    <mergeCell ref="K54:M54"/>
    <mergeCell ref="K55:M55"/>
    <mergeCell ref="K56:M56"/>
    <mergeCell ref="K57:M57"/>
    <mergeCell ref="K64:M64"/>
    <mergeCell ref="K65:M65"/>
    <mergeCell ref="K66:M66"/>
    <mergeCell ref="K70:M70"/>
    <mergeCell ref="K71:M71"/>
  </mergeCells>
  <pageMargins left="0.7" right="0.7" top="0.7" bottom="0.75" header="0.3" footer="0.3"/>
  <pageSetup scale="85" orientation="portrait" r:id="rId1"/>
  <headerFooter>
    <oddFooter>&amp;C&amp;P/&amp;N&amp;R&amp;D</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6"/>
  <sheetViews>
    <sheetView zoomScale="90" zoomScaleNormal="90" workbookViewId="0">
      <pane ySplit="3" topLeftCell="A40" activePane="bottomLeft" state="frozen"/>
      <selection pane="bottomLeft" activeCell="H12" sqref="H12"/>
    </sheetView>
  </sheetViews>
  <sheetFormatPr defaultColWidth="8.81640625" defaultRowHeight="15" customHeight="1" x14ac:dyDescent="0.3"/>
  <cols>
    <col min="1" max="1" width="2.1796875" style="19" customWidth="1"/>
    <col min="2" max="8" width="17.1796875" style="19" customWidth="1"/>
    <col min="9" max="9" width="10.7265625" style="19" bestFit="1" customWidth="1"/>
    <col min="10" max="16384" width="8.81640625" style="19"/>
  </cols>
  <sheetData>
    <row r="1" spans="1:11" s="17" customFormat="1" ht="14" x14ac:dyDescent="0.35">
      <c r="A1" s="375" t="s">
        <v>123</v>
      </c>
      <c r="B1" s="375"/>
      <c r="C1" s="375"/>
      <c r="D1" s="375"/>
      <c r="E1" s="375"/>
      <c r="F1" s="375"/>
      <c r="G1" s="375"/>
      <c r="H1" s="375"/>
      <c r="I1" s="39" t="s">
        <v>201</v>
      </c>
      <c r="J1" s="266"/>
      <c r="K1" s="189" t="s">
        <v>202</v>
      </c>
    </row>
    <row r="2" spans="1:11" s="17" customFormat="1" ht="14" x14ac:dyDescent="0.35">
      <c r="A2" s="379" t="s">
        <v>288</v>
      </c>
      <c r="B2" s="379"/>
      <c r="C2" s="379"/>
      <c r="D2" s="379"/>
      <c r="E2" s="379"/>
      <c r="F2" s="379"/>
      <c r="G2" s="379"/>
      <c r="H2" s="379"/>
      <c r="J2" s="267"/>
      <c r="K2" s="189" t="s">
        <v>203</v>
      </c>
    </row>
    <row r="3" spans="1:11" s="17" customFormat="1" ht="14" x14ac:dyDescent="0.35">
      <c r="A3" s="259"/>
      <c r="B3" s="259"/>
      <c r="C3" s="259"/>
      <c r="D3" s="259"/>
      <c r="E3" s="259"/>
      <c r="F3" s="259"/>
      <c r="G3" s="259"/>
      <c r="H3" s="259"/>
      <c r="J3" s="268"/>
      <c r="K3" s="189" t="s">
        <v>357</v>
      </c>
    </row>
    <row r="4" spans="1:11" ht="15" customHeight="1" x14ac:dyDescent="0.3">
      <c r="A4" s="72"/>
      <c r="B4" s="73"/>
      <c r="C4" s="73"/>
      <c r="D4" s="73"/>
      <c r="E4" s="73"/>
      <c r="F4" s="73"/>
      <c r="G4" s="72"/>
    </row>
    <row r="5" spans="1:11" s="24" customFormat="1" ht="15" customHeight="1" x14ac:dyDescent="0.35">
      <c r="A5" s="419" t="s">
        <v>336</v>
      </c>
      <c r="B5" s="419" t="s">
        <v>142</v>
      </c>
      <c r="C5" s="419"/>
      <c r="D5" s="419"/>
      <c r="E5" s="419"/>
      <c r="F5" s="419"/>
      <c r="G5" s="419"/>
      <c r="H5" s="74"/>
    </row>
    <row r="6" spans="1:11" ht="15" customHeight="1" x14ac:dyDescent="0.3">
      <c r="A6" s="72"/>
      <c r="B6" s="73"/>
      <c r="C6" s="73"/>
      <c r="G6" s="72"/>
    </row>
    <row r="7" spans="1:11" ht="15" customHeight="1" x14ac:dyDescent="0.3">
      <c r="A7" s="72"/>
      <c r="B7" s="73"/>
      <c r="C7" s="75" t="s">
        <v>337</v>
      </c>
      <c r="D7" s="75" t="s">
        <v>336</v>
      </c>
      <c r="E7" s="75" t="s">
        <v>227</v>
      </c>
      <c r="F7" s="76" t="s">
        <v>143</v>
      </c>
    </row>
    <row r="8" spans="1:11" ht="15" customHeight="1" x14ac:dyDescent="0.3">
      <c r="A8" s="72"/>
      <c r="B8" s="77" t="s">
        <v>268</v>
      </c>
      <c r="C8" s="200">
        <f>'Unit Mix'!C24</f>
        <v>0</v>
      </c>
      <c r="D8" s="201"/>
      <c r="E8" s="202">
        <f>'Unit Mix'!K14</f>
        <v>0</v>
      </c>
      <c r="F8" s="203">
        <f>D8*E8*12</f>
        <v>0</v>
      </c>
    </row>
    <row r="9" spans="1:11" ht="15" customHeight="1" x14ac:dyDescent="0.3">
      <c r="A9" s="72"/>
      <c r="B9" s="77" t="s">
        <v>269</v>
      </c>
      <c r="C9" s="200">
        <f>'Unit Mix'!C25</f>
        <v>0</v>
      </c>
      <c r="D9" s="201"/>
      <c r="E9" s="202">
        <f>'Unit Mix'!K15</f>
        <v>0</v>
      </c>
      <c r="F9" s="203">
        <f>D9*E9*12</f>
        <v>0</v>
      </c>
    </row>
    <row r="10" spans="1:11" ht="15" customHeight="1" x14ac:dyDescent="0.3">
      <c r="A10" s="72"/>
      <c r="B10" s="77" t="s">
        <v>270</v>
      </c>
      <c r="C10" s="200">
        <f>'Unit Mix'!C26</f>
        <v>0</v>
      </c>
      <c r="D10" s="201"/>
      <c r="E10" s="202">
        <f>'Unit Mix'!K16</f>
        <v>0</v>
      </c>
      <c r="F10" s="203">
        <f t="shared" ref="F10:F11" si="0">D10*E10*12</f>
        <v>0</v>
      </c>
    </row>
    <row r="11" spans="1:11" ht="15" customHeight="1" x14ac:dyDescent="0.3">
      <c r="A11" s="72"/>
      <c r="B11" s="77" t="s">
        <v>271</v>
      </c>
      <c r="C11" s="200">
        <f>'Unit Mix'!C27</f>
        <v>0</v>
      </c>
      <c r="D11" s="201"/>
      <c r="E11" s="202">
        <f>'Unit Mix'!K17</f>
        <v>0</v>
      </c>
      <c r="F11" s="203">
        <f t="shared" si="0"/>
        <v>0</v>
      </c>
    </row>
    <row r="12" spans="1:11" ht="15" customHeight="1" x14ac:dyDescent="0.3">
      <c r="A12" s="72"/>
      <c r="B12" s="77" t="s">
        <v>272</v>
      </c>
      <c r="C12" s="200">
        <f>'Unit Mix'!C28</f>
        <v>0</v>
      </c>
      <c r="D12" s="201"/>
      <c r="E12" s="202">
        <f>'Unit Mix'!K18</f>
        <v>0</v>
      </c>
      <c r="F12" s="203">
        <f>D12*E12*12</f>
        <v>0</v>
      </c>
    </row>
    <row r="13" spans="1:11" ht="15" customHeight="1" x14ac:dyDescent="0.3">
      <c r="A13" s="72"/>
      <c r="B13" s="77" t="s">
        <v>273</v>
      </c>
      <c r="C13" s="200">
        <f>'Unit Mix'!C29</f>
        <v>0</v>
      </c>
      <c r="D13" s="201"/>
      <c r="E13" s="202">
        <f>'Unit Mix'!K19</f>
        <v>0</v>
      </c>
      <c r="F13" s="203">
        <f>D13*E13*12</f>
        <v>0</v>
      </c>
    </row>
    <row r="14" spans="1:11" ht="15" customHeight="1" x14ac:dyDescent="0.3">
      <c r="A14" s="72"/>
      <c r="B14" s="73"/>
      <c r="C14" s="77"/>
      <c r="D14" s="77"/>
      <c r="E14" s="77"/>
      <c r="F14" s="77"/>
      <c r="G14" s="72"/>
    </row>
    <row r="15" spans="1:11" ht="15" customHeight="1" x14ac:dyDescent="0.3">
      <c r="A15" s="72"/>
      <c r="B15" s="73"/>
      <c r="C15" s="77"/>
      <c r="D15" s="418" t="s">
        <v>321</v>
      </c>
      <c r="E15" s="418"/>
      <c r="F15" s="204">
        <f>SUM(F8:F13)</f>
        <v>0</v>
      </c>
      <c r="G15" s="72"/>
    </row>
    <row r="16" spans="1:11" ht="15" customHeight="1" x14ac:dyDescent="0.3">
      <c r="A16" s="72"/>
      <c r="B16" s="73"/>
      <c r="C16" s="73"/>
      <c r="D16" s="79"/>
      <c r="E16" s="79"/>
      <c r="F16" s="79"/>
      <c r="G16" s="72"/>
    </row>
    <row r="17" spans="1:8" s="24" customFormat="1" ht="15" customHeight="1" x14ac:dyDescent="0.35">
      <c r="A17" s="419" t="s">
        <v>291</v>
      </c>
      <c r="B17" s="419"/>
      <c r="C17" s="419"/>
      <c r="D17" s="419"/>
      <c r="E17" s="419"/>
      <c r="F17" s="419"/>
      <c r="G17" s="419"/>
      <c r="H17" s="74"/>
    </row>
    <row r="18" spans="1:8" ht="15" customHeight="1" x14ac:dyDescent="0.3">
      <c r="A18" s="72"/>
      <c r="B18" s="73"/>
      <c r="C18" s="73"/>
      <c r="D18" s="79"/>
      <c r="E18" s="79"/>
      <c r="F18" s="205"/>
      <c r="G18" s="72"/>
    </row>
    <row r="19" spans="1:8" ht="15" customHeight="1" x14ac:dyDescent="0.3">
      <c r="A19" s="72"/>
      <c r="B19" s="8" t="s">
        <v>292</v>
      </c>
      <c r="C19" s="73"/>
      <c r="D19" s="7"/>
      <c r="E19" s="73"/>
      <c r="F19" s="77"/>
      <c r="G19" s="72"/>
    </row>
    <row r="20" spans="1:8" ht="15" customHeight="1" x14ac:dyDescent="0.3">
      <c r="A20" s="72"/>
      <c r="B20" s="80" t="s">
        <v>23</v>
      </c>
      <c r="F20" s="200">
        <f>'Unit Mix'!G25</f>
        <v>0</v>
      </c>
      <c r="G20" s="72"/>
    </row>
    <row r="21" spans="1:8" ht="15" customHeight="1" x14ac:dyDescent="0.3">
      <c r="A21" s="72"/>
      <c r="B21" s="80" t="s">
        <v>293</v>
      </c>
      <c r="F21" s="207"/>
      <c r="G21" s="72"/>
    </row>
    <row r="22" spans="1:8" ht="15" customHeight="1" x14ac:dyDescent="0.3">
      <c r="A22" s="72"/>
      <c r="C22" s="73"/>
      <c r="E22" s="77" t="s">
        <v>296</v>
      </c>
      <c r="F22" s="208">
        <f>F20*F21</f>
        <v>0</v>
      </c>
      <c r="G22" s="72" t="s">
        <v>304</v>
      </c>
    </row>
    <row r="23" spans="1:8" ht="15" customHeight="1" x14ac:dyDescent="0.3">
      <c r="A23" s="72"/>
      <c r="B23" s="81" t="s">
        <v>297</v>
      </c>
      <c r="C23" s="73"/>
      <c r="D23" s="82"/>
      <c r="F23" s="209"/>
      <c r="G23" s="72"/>
    </row>
    <row r="24" spans="1:8" ht="15" customHeight="1" x14ac:dyDescent="0.3">
      <c r="A24" s="72"/>
      <c r="C24" s="73"/>
      <c r="D24" s="82"/>
      <c r="F24" s="210"/>
      <c r="G24" s="72"/>
    </row>
    <row r="25" spans="1:8" ht="15" customHeight="1" x14ac:dyDescent="0.3">
      <c r="A25" s="72"/>
      <c r="C25" s="73"/>
      <c r="D25" s="82"/>
      <c r="E25" s="82" t="s">
        <v>298</v>
      </c>
      <c r="F25" s="203">
        <f>F22*(1-F23)</f>
        <v>0</v>
      </c>
      <c r="G25" s="72" t="s">
        <v>304</v>
      </c>
    </row>
    <row r="26" spans="1:8" ht="15" customHeight="1" x14ac:dyDescent="0.3">
      <c r="A26" s="72"/>
      <c r="B26" s="8"/>
      <c r="C26" s="73"/>
      <c r="D26" s="7"/>
      <c r="E26" s="73"/>
      <c r="F26" s="210"/>
      <c r="G26" s="72"/>
    </row>
    <row r="27" spans="1:8" ht="15" customHeight="1" x14ac:dyDescent="0.3">
      <c r="A27" s="72"/>
      <c r="B27" s="8" t="s">
        <v>294</v>
      </c>
      <c r="C27" s="73"/>
      <c r="D27" s="7"/>
      <c r="E27" s="73"/>
      <c r="F27" s="210"/>
      <c r="G27" s="72"/>
    </row>
    <row r="28" spans="1:8" ht="15" customHeight="1" x14ac:dyDescent="0.3">
      <c r="A28" s="72"/>
      <c r="B28" s="80" t="s">
        <v>299</v>
      </c>
      <c r="C28" s="73"/>
      <c r="D28" s="7"/>
      <c r="E28" s="73"/>
      <c r="F28" s="200">
        <f>'Project Description'!F112</f>
        <v>0</v>
      </c>
      <c r="G28" s="72"/>
    </row>
    <row r="29" spans="1:8" ht="15" customHeight="1" x14ac:dyDescent="0.3">
      <c r="A29" s="72"/>
      <c r="B29" s="80" t="s">
        <v>295</v>
      </c>
      <c r="C29" s="73"/>
      <c r="D29" s="7"/>
      <c r="E29" s="73"/>
      <c r="F29" s="211">
        <f>'Project Description'!E120</f>
        <v>0</v>
      </c>
      <c r="G29" s="72"/>
    </row>
    <row r="30" spans="1:8" ht="15" customHeight="1" x14ac:dyDescent="0.3">
      <c r="A30" s="72"/>
      <c r="B30" s="8"/>
      <c r="C30" s="73"/>
      <c r="E30" s="77" t="s">
        <v>300</v>
      </c>
      <c r="F30" s="208">
        <f>F28*F29*12</f>
        <v>0</v>
      </c>
      <c r="G30" s="72" t="s">
        <v>304</v>
      </c>
    </row>
    <row r="31" spans="1:8" ht="15" customHeight="1" x14ac:dyDescent="0.3">
      <c r="A31" s="72"/>
      <c r="B31" s="80" t="s">
        <v>301</v>
      </c>
      <c r="C31" s="73"/>
      <c r="D31" s="7"/>
      <c r="E31" s="73"/>
      <c r="F31" s="209"/>
      <c r="G31" s="72"/>
    </row>
    <row r="32" spans="1:8" ht="15" customHeight="1" x14ac:dyDescent="0.3">
      <c r="A32" s="72"/>
      <c r="B32" s="80"/>
      <c r="C32" s="73"/>
      <c r="D32" s="7"/>
      <c r="E32" s="73"/>
      <c r="F32" s="77"/>
      <c r="G32" s="72"/>
    </row>
    <row r="33" spans="1:7" ht="15" customHeight="1" x14ac:dyDescent="0.3">
      <c r="A33" s="72"/>
      <c r="C33" s="73"/>
      <c r="D33" s="82"/>
      <c r="E33" s="82" t="s">
        <v>302</v>
      </c>
      <c r="F33" s="203">
        <f>F30*F31</f>
        <v>0</v>
      </c>
      <c r="G33" s="72" t="s">
        <v>304</v>
      </c>
    </row>
    <row r="34" spans="1:7" ht="15" customHeight="1" x14ac:dyDescent="0.3">
      <c r="A34" s="72"/>
      <c r="B34" s="80"/>
      <c r="C34" s="73"/>
      <c r="D34" s="7"/>
      <c r="E34" s="73"/>
      <c r="F34" s="77"/>
      <c r="G34" s="72"/>
    </row>
    <row r="35" spans="1:7" ht="15" customHeight="1" x14ac:dyDescent="0.3">
      <c r="A35" s="72"/>
      <c r="B35" s="8" t="s">
        <v>303</v>
      </c>
      <c r="C35" s="73"/>
      <c r="D35" s="73"/>
      <c r="E35" s="73"/>
      <c r="F35" s="212"/>
      <c r="G35" s="72"/>
    </row>
    <row r="36" spans="1:7" ht="15" customHeight="1" x14ac:dyDescent="0.3">
      <c r="A36" s="72"/>
      <c r="B36" s="420" t="s">
        <v>239</v>
      </c>
      <c r="C36" s="421"/>
      <c r="D36" s="422"/>
      <c r="E36" s="73"/>
      <c r="F36" s="201"/>
      <c r="G36" s="72" t="s">
        <v>304</v>
      </c>
    </row>
    <row r="37" spans="1:7" ht="15" customHeight="1" x14ac:dyDescent="0.3">
      <c r="A37" s="72"/>
      <c r="B37" s="420" t="s">
        <v>239</v>
      </c>
      <c r="C37" s="421"/>
      <c r="D37" s="422"/>
      <c r="E37" s="73"/>
      <c r="F37" s="201"/>
      <c r="G37" s="72" t="s">
        <v>304</v>
      </c>
    </row>
    <row r="38" spans="1:7" ht="15" customHeight="1" x14ac:dyDescent="0.3">
      <c r="A38" s="72"/>
      <c r="B38" s="420" t="s">
        <v>239</v>
      </c>
      <c r="C38" s="421"/>
      <c r="D38" s="422"/>
      <c r="E38" s="73"/>
      <c r="F38" s="201"/>
      <c r="G38" s="72" t="s">
        <v>304</v>
      </c>
    </row>
    <row r="39" spans="1:7" ht="15" customHeight="1" x14ac:dyDescent="0.3">
      <c r="A39" s="72"/>
      <c r="B39" s="72"/>
      <c r="C39" s="72"/>
      <c r="D39" s="72"/>
      <c r="E39" s="72"/>
      <c r="F39" s="213"/>
      <c r="G39" s="72"/>
    </row>
    <row r="40" spans="1:7" ht="15" customHeight="1" x14ac:dyDescent="0.3">
      <c r="A40" s="72"/>
      <c r="B40" s="73"/>
      <c r="C40" s="73"/>
      <c r="D40" s="417" t="s">
        <v>305</v>
      </c>
      <c r="E40" s="417"/>
      <c r="F40" s="204">
        <f>F15+F25+F33+SUM(F36:F38)</f>
        <v>0</v>
      </c>
      <c r="G40" s="73"/>
    </row>
    <row r="41" spans="1:7" ht="15" customHeight="1" x14ac:dyDescent="0.3">
      <c r="A41" s="72"/>
      <c r="B41" s="73"/>
      <c r="C41" s="73"/>
      <c r="D41" s="82"/>
      <c r="E41" s="82"/>
      <c r="F41" s="214"/>
      <c r="G41" s="73"/>
    </row>
    <row r="42" spans="1:7" ht="15" customHeight="1" x14ac:dyDescent="0.3">
      <c r="A42" s="72"/>
      <c r="B42" s="112" t="s">
        <v>308</v>
      </c>
      <c r="C42" s="73"/>
      <c r="D42" s="73"/>
      <c r="E42" s="73"/>
      <c r="F42" s="77"/>
      <c r="G42" s="73"/>
    </row>
    <row r="43" spans="1:7" ht="15" customHeight="1" x14ac:dyDescent="0.3">
      <c r="A43" s="72"/>
      <c r="B43" s="115" t="s">
        <v>338</v>
      </c>
      <c r="D43" s="423"/>
      <c r="E43" s="424"/>
      <c r="F43" s="77"/>
      <c r="G43" s="73"/>
    </row>
    <row r="44" spans="1:7" ht="15" customHeight="1" x14ac:dyDescent="0.3">
      <c r="A44" s="72"/>
      <c r="B44" s="112"/>
      <c r="C44" s="78"/>
      <c r="D44" s="78"/>
      <c r="E44" s="78"/>
      <c r="F44" s="77"/>
      <c r="G44" s="73"/>
    </row>
    <row r="45" spans="1:7" ht="15" customHeight="1" x14ac:dyDescent="0.3">
      <c r="A45" s="72"/>
      <c r="B45" s="80" t="s">
        <v>71</v>
      </c>
      <c r="C45" s="83"/>
      <c r="D45" s="73"/>
      <c r="E45" s="73"/>
      <c r="F45" s="201"/>
      <c r="G45" s="73"/>
    </row>
    <row r="46" spans="1:7" ht="15" customHeight="1" x14ac:dyDescent="0.3">
      <c r="A46" s="72"/>
      <c r="B46" s="80" t="s">
        <v>72</v>
      </c>
      <c r="C46" s="73"/>
      <c r="D46" s="73"/>
      <c r="E46" s="73"/>
      <c r="F46" s="201"/>
      <c r="G46" s="73"/>
    </row>
    <row r="47" spans="1:7" ht="15" customHeight="1" x14ac:dyDescent="0.3">
      <c r="A47" s="72"/>
      <c r="B47" s="80" t="s">
        <v>327</v>
      </c>
      <c r="C47" s="73"/>
      <c r="D47" s="73"/>
      <c r="E47" s="73"/>
      <c r="F47" s="201"/>
      <c r="G47" s="73"/>
    </row>
    <row r="48" spans="1:7" ht="15" customHeight="1" x14ac:dyDescent="0.3">
      <c r="A48" s="72"/>
      <c r="B48" s="80" t="s">
        <v>73</v>
      </c>
      <c r="C48" s="73"/>
      <c r="D48" s="73"/>
      <c r="E48" s="73"/>
      <c r="F48" s="201"/>
      <c r="G48" s="73"/>
    </row>
    <row r="49" spans="1:7" ht="15" customHeight="1" x14ac:dyDescent="0.3">
      <c r="A49" s="72"/>
      <c r="B49" s="80" t="s">
        <v>26</v>
      </c>
      <c r="C49" s="73"/>
      <c r="D49" s="73"/>
      <c r="E49" s="73"/>
      <c r="F49" s="201"/>
      <c r="G49" s="73"/>
    </row>
    <row r="50" spans="1:7" ht="15" customHeight="1" x14ac:dyDescent="0.3">
      <c r="A50" s="72"/>
      <c r="B50" s="80" t="s">
        <v>328</v>
      </c>
      <c r="C50" s="73"/>
      <c r="D50" s="73"/>
      <c r="E50" s="73"/>
      <c r="F50" s="201"/>
      <c r="G50" s="73"/>
    </row>
    <row r="51" spans="1:7" ht="15" customHeight="1" x14ac:dyDescent="0.3">
      <c r="A51" s="72"/>
      <c r="B51" s="80" t="s">
        <v>74</v>
      </c>
      <c r="C51" s="73"/>
      <c r="D51" s="73"/>
      <c r="E51" s="73"/>
      <c r="F51" s="201"/>
      <c r="G51" s="73"/>
    </row>
    <row r="52" spans="1:7" ht="15" customHeight="1" x14ac:dyDescent="0.3">
      <c r="A52" s="72"/>
      <c r="B52" s="80" t="s">
        <v>53</v>
      </c>
      <c r="C52" s="73"/>
      <c r="D52" s="73"/>
      <c r="E52" s="73"/>
      <c r="F52" s="201"/>
      <c r="G52" s="73"/>
    </row>
    <row r="53" spans="1:7" ht="15" customHeight="1" x14ac:dyDescent="0.3">
      <c r="A53" s="72"/>
      <c r="B53" s="80" t="s">
        <v>54</v>
      </c>
      <c r="C53" s="73"/>
      <c r="D53" s="73"/>
      <c r="E53" s="73"/>
      <c r="F53" s="201"/>
      <c r="G53" s="73"/>
    </row>
    <row r="54" spans="1:7" ht="15" customHeight="1" x14ac:dyDescent="0.3">
      <c r="A54" s="72"/>
      <c r="B54" s="73"/>
      <c r="C54" s="73"/>
      <c r="D54" s="73"/>
      <c r="E54" s="73"/>
      <c r="F54" s="77"/>
      <c r="G54" s="73"/>
    </row>
    <row r="55" spans="1:7" ht="15" customHeight="1" x14ac:dyDescent="0.3">
      <c r="A55" s="72"/>
      <c r="B55" s="8"/>
      <c r="C55" s="73"/>
      <c r="D55" s="417" t="s">
        <v>307</v>
      </c>
      <c r="E55" s="417"/>
      <c r="F55" s="203">
        <f>SUM(F45:F53)</f>
        <v>0</v>
      </c>
      <c r="G55" s="73"/>
    </row>
    <row r="56" spans="1:7" ht="15" customHeight="1" x14ac:dyDescent="0.3">
      <c r="A56" s="72"/>
      <c r="B56" s="8"/>
      <c r="C56" s="73"/>
      <c r="D56" s="82"/>
      <c r="E56" s="82" t="s">
        <v>120</v>
      </c>
      <c r="F56" s="203" t="e">
        <f>F55/'Unit Mix'!K20</f>
        <v>#DIV/0!</v>
      </c>
      <c r="G56" s="85"/>
    </row>
    <row r="57" spans="1:7" ht="15" customHeight="1" x14ac:dyDescent="0.3">
      <c r="A57" s="72"/>
      <c r="B57" s="73"/>
      <c r="C57" s="73"/>
      <c r="D57" s="77"/>
      <c r="E57" s="82"/>
      <c r="F57" s="77"/>
      <c r="G57" s="73"/>
    </row>
    <row r="58" spans="1:7" ht="15" customHeight="1" x14ac:dyDescent="0.3">
      <c r="A58" s="72"/>
      <c r="B58" s="73"/>
      <c r="C58" s="73"/>
      <c r="D58" s="417" t="s">
        <v>306</v>
      </c>
      <c r="E58" s="417"/>
      <c r="F58" s="204">
        <f>+F40-F55</f>
        <v>0</v>
      </c>
      <c r="G58" s="73"/>
    </row>
    <row r="59" spans="1:7" ht="15" customHeight="1" x14ac:dyDescent="0.3">
      <c r="A59" s="72"/>
      <c r="B59" s="73"/>
      <c r="C59" s="73"/>
      <c r="D59" s="73"/>
      <c r="E59" s="73"/>
      <c r="F59" s="77"/>
      <c r="G59" s="73"/>
    </row>
    <row r="60" spans="1:7" ht="15" customHeight="1" x14ac:dyDescent="0.3">
      <c r="A60" s="72"/>
      <c r="B60" s="72"/>
      <c r="C60" s="72"/>
      <c r="D60" s="84"/>
      <c r="E60" s="72"/>
      <c r="F60" s="206"/>
      <c r="G60" s="72"/>
    </row>
    <row r="61" spans="1:7" ht="15" customHeight="1" x14ac:dyDescent="0.3">
      <c r="A61" s="72"/>
      <c r="B61" s="72"/>
      <c r="C61" s="72"/>
      <c r="D61" s="72"/>
      <c r="E61" s="72"/>
      <c r="F61" s="206"/>
      <c r="G61" s="72"/>
    </row>
    <row r="62" spans="1:7" ht="15" customHeight="1" x14ac:dyDescent="0.3">
      <c r="A62" s="72"/>
      <c r="B62" s="72"/>
      <c r="C62" s="72"/>
      <c r="D62" s="72"/>
      <c r="E62" s="72"/>
      <c r="F62" s="206"/>
      <c r="G62" s="72"/>
    </row>
    <row r="63" spans="1:7" ht="15" customHeight="1" x14ac:dyDescent="0.3">
      <c r="A63" s="72"/>
      <c r="B63" s="72"/>
      <c r="C63" s="72"/>
      <c r="D63" s="72"/>
      <c r="E63" s="72"/>
      <c r="F63" s="206"/>
      <c r="G63" s="72"/>
    </row>
    <row r="64" spans="1:7" ht="15" customHeight="1" x14ac:dyDescent="0.3">
      <c r="A64" s="72"/>
      <c r="B64" s="72"/>
      <c r="C64" s="72"/>
      <c r="D64" s="72"/>
      <c r="E64" s="72"/>
      <c r="F64" s="206"/>
      <c r="G64" s="72"/>
    </row>
    <row r="65" spans="1:7" ht="15" customHeight="1" x14ac:dyDescent="0.3">
      <c r="A65" s="72"/>
      <c r="B65" s="72"/>
      <c r="C65" s="72"/>
      <c r="D65" s="72"/>
      <c r="E65" s="72"/>
      <c r="F65" s="206"/>
      <c r="G65" s="72"/>
    </row>
    <row r="66" spans="1:7" ht="15" customHeight="1" x14ac:dyDescent="0.3">
      <c r="A66" s="72"/>
      <c r="B66" s="72"/>
      <c r="C66" s="72"/>
      <c r="D66" s="72"/>
      <c r="E66" s="72"/>
      <c r="F66" s="206"/>
      <c r="G66" s="72"/>
    </row>
    <row r="67" spans="1:7" ht="15" customHeight="1" x14ac:dyDescent="0.3">
      <c r="A67" s="72"/>
      <c r="B67" s="72"/>
      <c r="C67" s="72"/>
      <c r="D67" s="72"/>
      <c r="E67" s="72"/>
      <c r="F67" s="206"/>
      <c r="G67" s="72"/>
    </row>
    <row r="68" spans="1:7" ht="15" customHeight="1" x14ac:dyDescent="0.3">
      <c r="A68" s="72"/>
      <c r="B68" s="72"/>
      <c r="C68" s="72"/>
      <c r="D68" s="72"/>
      <c r="E68" s="72"/>
      <c r="F68" s="206"/>
      <c r="G68" s="72"/>
    </row>
    <row r="69" spans="1:7" ht="15" customHeight="1" x14ac:dyDescent="0.3">
      <c r="A69" s="72"/>
      <c r="B69" s="72"/>
      <c r="C69" s="72"/>
      <c r="D69" s="72"/>
      <c r="E69" s="72"/>
      <c r="F69" s="206"/>
      <c r="G69" s="72"/>
    </row>
    <row r="70" spans="1:7" ht="15" customHeight="1" x14ac:dyDescent="0.3">
      <c r="A70" s="72"/>
      <c r="B70" s="72"/>
      <c r="C70" s="72"/>
      <c r="D70" s="72"/>
      <c r="E70" s="72"/>
      <c r="F70" s="206"/>
      <c r="G70" s="72"/>
    </row>
    <row r="71" spans="1:7" ht="15" customHeight="1" x14ac:dyDescent="0.3">
      <c r="A71" s="72"/>
      <c r="B71" s="72"/>
      <c r="C71" s="72"/>
      <c r="D71" s="72"/>
      <c r="E71" s="72"/>
      <c r="F71" s="206"/>
      <c r="G71" s="72"/>
    </row>
    <row r="72" spans="1:7" ht="15" customHeight="1" x14ac:dyDescent="0.3">
      <c r="A72" s="72"/>
      <c r="B72" s="72"/>
      <c r="C72" s="72"/>
      <c r="D72" s="72"/>
      <c r="E72" s="72"/>
      <c r="F72" s="206"/>
      <c r="G72" s="72"/>
    </row>
    <row r="73" spans="1:7" ht="15" customHeight="1" x14ac:dyDescent="0.3">
      <c r="A73" s="72"/>
      <c r="B73" s="72"/>
      <c r="C73" s="72"/>
      <c r="D73" s="72"/>
      <c r="E73" s="72"/>
      <c r="F73" s="206"/>
      <c r="G73" s="72"/>
    </row>
    <row r="74" spans="1:7" ht="15" customHeight="1" x14ac:dyDescent="0.3">
      <c r="A74" s="72"/>
      <c r="B74" s="72"/>
      <c r="C74" s="72"/>
      <c r="D74" s="72"/>
      <c r="E74" s="72"/>
      <c r="F74" s="206"/>
      <c r="G74" s="72"/>
    </row>
    <row r="75" spans="1:7" ht="15" customHeight="1" x14ac:dyDescent="0.3">
      <c r="A75" s="72"/>
      <c r="B75" s="72"/>
      <c r="C75" s="72"/>
      <c r="D75" s="72"/>
      <c r="E75" s="72"/>
      <c r="F75" s="206"/>
      <c r="G75" s="72"/>
    </row>
    <row r="76" spans="1:7" ht="15" customHeight="1" x14ac:dyDescent="0.3">
      <c r="A76" s="72"/>
      <c r="B76" s="72"/>
      <c r="C76" s="72"/>
      <c r="D76" s="72"/>
      <c r="E76" s="72"/>
      <c r="F76" s="206"/>
      <c r="G76" s="72"/>
    </row>
    <row r="77" spans="1:7" ht="15" customHeight="1" x14ac:dyDescent="0.3">
      <c r="A77" s="72"/>
      <c r="B77" s="72"/>
      <c r="C77" s="72"/>
      <c r="D77" s="72"/>
      <c r="E77" s="72"/>
      <c r="F77" s="206"/>
      <c r="G77" s="72"/>
    </row>
    <row r="78" spans="1:7" ht="15" customHeight="1" x14ac:dyDescent="0.3">
      <c r="A78" s="72"/>
      <c r="B78" s="72"/>
      <c r="C78" s="72"/>
      <c r="D78" s="72"/>
      <c r="E78" s="72"/>
      <c r="F78" s="206"/>
      <c r="G78" s="72"/>
    </row>
    <row r="79" spans="1:7" ht="15" customHeight="1" x14ac:dyDescent="0.3">
      <c r="A79" s="72"/>
      <c r="B79" s="72"/>
      <c r="C79" s="72"/>
      <c r="D79" s="72"/>
      <c r="E79" s="72"/>
      <c r="F79" s="206"/>
      <c r="G79" s="72"/>
    </row>
    <row r="80" spans="1:7" ht="15" customHeight="1" x14ac:dyDescent="0.3">
      <c r="A80" s="72"/>
      <c r="B80" s="72"/>
      <c r="C80" s="72"/>
      <c r="D80" s="72"/>
      <c r="E80" s="72"/>
      <c r="F80" s="206"/>
      <c r="G80" s="72"/>
    </row>
    <row r="81" spans="1:7" ht="15" customHeight="1" x14ac:dyDescent="0.3">
      <c r="A81" s="72"/>
      <c r="B81" s="72"/>
      <c r="C81" s="72"/>
      <c r="D81" s="72"/>
      <c r="E81" s="72"/>
      <c r="F81" s="206"/>
      <c r="G81" s="72"/>
    </row>
    <row r="82" spans="1:7" ht="15" customHeight="1" x14ac:dyDescent="0.3">
      <c r="A82" s="72"/>
      <c r="B82" s="72"/>
      <c r="C82" s="72"/>
      <c r="D82" s="72"/>
      <c r="E82" s="72"/>
      <c r="F82" s="206"/>
      <c r="G82" s="72"/>
    </row>
    <row r="83" spans="1:7" ht="15" customHeight="1" x14ac:dyDescent="0.3">
      <c r="A83" s="72"/>
      <c r="B83" s="72"/>
      <c r="C83" s="72"/>
      <c r="D83" s="72"/>
      <c r="E83" s="72"/>
      <c r="F83" s="206"/>
      <c r="G83" s="72"/>
    </row>
    <row r="84" spans="1:7" ht="15" customHeight="1" x14ac:dyDescent="0.3">
      <c r="A84" s="72"/>
      <c r="B84" s="72"/>
      <c r="C84" s="72"/>
      <c r="D84" s="72"/>
      <c r="E84" s="72"/>
      <c r="F84" s="206"/>
      <c r="G84" s="72"/>
    </row>
    <row r="85" spans="1:7" ht="15" customHeight="1" x14ac:dyDescent="0.3">
      <c r="A85" s="72"/>
      <c r="B85" s="72"/>
      <c r="C85" s="72"/>
      <c r="D85" s="72"/>
      <c r="E85" s="72"/>
      <c r="F85" s="206"/>
      <c r="G85" s="72"/>
    </row>
    <row r="86" spans="1:7" ht="15" customHeight="1" x14ac:dyDescent="0.3">
      <c r="A86" s="72"/>
      <c r="B86" s="72"/>
      <c r="C86" s="72"/>
      <c r="D86" s="72"/>
      <c r="E86" s="72"/>
      <c r="F86" s="206"/>
      <c r="G86" s="72"/>
    </row>
    <row r="87" spans="1:7" ht="15" customHeight="1" x14ac:dyDescent="0.3">
      <c r="A87" s="72"/>
      <c r="B87" s="72"/>
      <c r="C87" s="72"/>
      <c r="D87" s="72"/>
      <c r="E87" s="72"/>
      <c r="F87" s="206"/>
      <c r="G87" s="72"/>
    </row>
    <row r="88" spans="1:7" ht="15" customHeight="1" x14ac:dyDescent="0.3">
      <c r="A88" s="72"/>
      <c r="B88" s="72"/>
      <c r="C88" s="72"/>
      <c r="D88" s="72"/>
      <c r="E88" s="72"/>
      <c r="F88" s="206"/>
      <c r="G88" s="72"/>
    </row>
    <row r="89" spans="1:7" ht="15" customHeight="1" x14ac:dyDescent="0.3">
      <c r="A89" s="72"/>
      <c r="B89" s="72"/>
      <c r="C89" s="72"/>
      <c r="D89" s="72"/>
      <c r="E89" s="72"/>
      <c r="F89" s="206"/>
      <c r="G89" s="72"/>
    </row>
    <row r="90" spans="1:7" ht="15" customHeight="1" x14ac:dyDescent="0.3">
      <c r="A90" s="72"/>
      <c r="B90" s="72"/>
      <c r="C90" s="72"/>
      <c r="D90" s="72"/>
      <c r="E90" s="72"/>
      <c r="F90" s="206"/>
      <c r="G90" s="72"/>
    </row>
    <row r="91" spans="1:7" ht="15" customHeight="1" x14ac:dyDescent="0.3">
      <c r="A91" s="72"/>
      <c r="B91" s="72"/>
      <c r="C91" s="72"/>
      <c r="D91" s="72"/>
      <c r="E91" s="72"/>
      <c r="F91" s="206"/>
      <c r="G91" s="72"/>
    </row>
    <row r="92" spans="1:7" ht="15" customHeight="1" x14ac:dyDescent="0.3">
      <c r="A92" s="72"/>
      <c r="B92" s="72"/>
      <c r="C92" s="72"/>
      <c r="D92" s="72"/>
      <c r="E92" s="72"/>
      <c r="F92" s="206"/>
      <c r="G92" s="72"/>
    </row>
    <row r="93" spans="1:7" ht="15" customHeight="1" x14ac:dyDescent="0.3">
      <c r="A93" s="72"/>
      <c r="B93" s="72"/>
      <c r="C93" s="72"/>
      <c r="D93" s="72"/>
      <c r="E93" s="72"/>
      <c r="F93" s="206"/>
      <c r="G93" s="72"/>
    </row>
    <row r="94" spans="1:7" ht="15" customHeight="1" x14ac:dyDescent="0.3">
      <c r="A94" s="72"/>
      <c r="B94" s="72"/>
      <c r="C94" s="72"/>
      <c r="D94" s="72"/>
      <c r="E94" s="72"/>
      <c r="F94" s="206"/>
      <c r="G94" s="72"/>
    </row>
    <row r="95" spans="1:7" ht="15" customHeight="1" x14ac:dyDescent="0.3">
      <c r="A95" s="72"/>
      <c r="B95" s="72"/>
      <c r="C95" s="72"/>
      <c r="D95" s="72"/>
      <c r="E95" s="72"/>
      <c r="F95" s="206"/>
      <c r="G95" s="72"/>
    </row>
    <row r="96" spans="1:7" ht="15" customHeight="1" x14ac:dyDescent="0.3">
      <c r="A96" s="72"/>
      <c r="B96" s="72"/>
      <c r="C96" s="72"/>
      <c r="D96" s="72"/>
      <c r="E96" s="72"/>
      <c r="F96" s="206"/>
      <c r="G96" s="72"/>
    </row>
    <row r="97" spans="1:7" ht="15" customHeight="1" x14ac:dyDescent="0.3">
      <c r="A97" s="72"/>
      <c r="B97" s="72"/>
      <c r="C97" s="72"/>
      <c r="D97" s="72"/>
      <c r="E97" s="72"/>
      <c r="F97" s="206"/>
      <c r="G97" s="72"/>
    </row>
    <row r="98" spans="1:7" ht="15" customHeight="1" x14ac:dyDescent="0.3">
      <c r="A98" s="72"/>
      <c r="B98" s="72"/>
      <c r="C98" s="72"/>
      <c r="D98" s="72"/>
      <c r="E98" s="72"/>
      <c r="F98" s="206"/>
      <c r="G98" s="72"/>
    </row>
    <row r="99" spans="1:7" ht="15" customHeight="1" x14ac:dyDescent="0.3">
      <c r="A99" s="72"/>
      <c r="B99" s="72"/>
      <c r="C99" s="72"/>
      <c r="D99" s="72"/>
      <c r="E99" s="72"/>
      <c r="F99" s="206"/>
      <c r="G99" s="72"/>
    </row>
    <row r="100" spans="1:7" ht="15" customHeight="1" x14ac:dyDescent="0.3">
      <c r="A100" s="72"/>
      <c r="B100" s="72"/>
      <c r="C100" s="72"/>
      <c r="D100" s="72"/>
      <c r="E100" s="72"/>
      <c r="F100" s="206"/>
      <c r="G100" s="72"/>
    </row>
    <row r="101" spans="1:7" ht="15" customHeight="1" x14ac:dyDescent="0.3">
      <c r="A101" s="72"/>
      <c r="B101" s="72"/>
      <c r="C101" s="72"/>
      <c r="D101" s="72"/>
      <c r="E101" s="72"/>
      <c r="F101" s="206"/>
      <c r="G101" s="72"/>
    </row>
    <row r="102" spans="1:7" ht="15" customHeight="1" x14ac:dyDescent="0.3">
      <c r="A102" s="72"/>
      <c r="B102" s="72"/>
      <c r="C102" s="72"/>
      <c r="D102" s="72"/>
      <c r="E102" s="72"/>
      <c r="F102" s="206"/>
      <c r="G102" s="72"/>
    </row>
    <row r="103" spans="1:7" ht="15" customHeight="1" x14ac:dyDescent="0.3">
      <c r="A103" s="72"/>
      <c r="B103" s="72"/>
      <c r="C103" s="72"/>
      <c r="D103" s="72"/>
      <c r="E103" s="72"/>
      <c r="F103" s="206"/>
      <c r="G103" s="72"/>
    </row>
    <row r="104" spans="1:7" ht="15" customHeight="1" x14ac:dyDescent="0.3">
      <c r="A104" s="72"/>
      <c r="B104" s="72"/>
      <c r="C104" s="72"/>
      <c r="D104" s="72"/>
      <c r="E104" s="72"/>
      <c r="F104" s="206"/>
      <c r="G104" s="72"/>
    </row>
    <row r="105" spans="1:7" ht="15" customHeight="1" x14ac:dyDescent="0.3">
      <c r="A105" s="72"/>
      <c r="B105" s="72"/>
      <c r="C105" s="72"/>
      <c r="D105" s="72"/>
      <c r="E105" s="72"/>
      <c r="F105" s="206"/>
      <c r="G105" s="72"/>
    </row>
    <row r="106" spans="1:7" ht="15" customHeight="1" x14ac:dyDescent="0.3">
      <c r="A106" s="72"/>
      <c r="B106" s="72"/>
      <c r="C106" s="72"/>
      <c r="D106" s="72"/>
      <c r="E106" s="72"/>
      <c r="F106" s="206"/>
      <c r="G106" s="72"/>
    </row>
    <row r="107" spans="1:7" ht="15" customHeight="1" x14ac:dyDescent="0.3">
      <c r="A107" s="72"/>
      <c r="B107" s="72"/>
      <c r="C107" s="72"/>
      <c r="D107" s="72"/>
      <c r="E107" s="72"/>
      <c r="F107" s="206"/>
      <c r="G107" s="72"/>
    </row>
    <row r="108" spans="1:7" ht="15" customHeight="1" x14ac:dyDescent="0.3">
      <c r="A108" s="72"/>
      <c r="B108" s="72"/>
      <c r="C108" s="72"/>
      <c r="D108" s="72"/>
      <c r="E108" s="72"/>
      <c r="F108" s="206"/>
      <c r="G108" s="72"/>
    </row>
    <row r="109" spans="1:7" ht="15" customHeight="1" x14ac:dyDescent="0.3">
      <c r="A109" s="72"/>
      <c r="B109" s="72"/>
      <c r="C109" s="72"/>
      <c r="D109" s="72"/>
      <c r="E109" s="72"/>
      <c r="F109" s="206"/>
      <c r="G109" s="72"/>
    </row>
    <row r="110" spans="1:7" ht="15" customHeight="1" x14ac:dyDescent="0.3">
      <c r="A110" s="72"/>
      <c r="B110" s="72"/>
      <c r="C110" s="72"/>
      <c r="D110" s="72"/>
      <c r="E110" s="72"/>
      <c r="F110" s="206"/>
      <c r="G110" s="72"/>
    </row>
    <row r="111" spans="1:7" ht="15" customHeight="1" x14ac:dyDescent="0.3">
      <c r="A111" s="72"/>
      <c r="B111" s="72"/>
      <c r="C111" s="72"/>
      <c r="D111" s="72"/>
      <c r="E111" s="72"/>
      <c r="F111" s="206"/>
      <c r="G111" s="72"/>
    </row>
    <row r="112" spans="1:7" ht="15" customHeight="1" x14ac:dyDescent="0.3">
      <c r="A112" s="72"/>
      <c r="B112" s="72"/>
      <c r="C112" s="72"/>
      <c r="D112" s="72"/>
      <c r="E112" s="72"/>
      <c r="F112" s="206"/>
      <c r="G112" s="72"/>
    </row>
    <row r="113" spans="1:7" ht="15" customHeight="1" x14ac:dyDescent="0.3">
      <c r="A113" s="72"/>
      <c r="B113" s="72"/>
      <c r="C113" s="72"/>
      <c r="D113" s="72"/>
      <c r="E113" s="72"/>
      <c r="F113" s="206"/>
      <c r="G113" s="72"/>
    </row>
    <row r="114" spans="1:7" ht="15" customHeight="1" x14ac:dyDescent="0.3">
      <c r="A114" s="72"/>
      <c r="B114" s="72"/>
      <c r="C114" s="72"/>
      <c r="D114" s="72"/>
      <c r="E114" s="72"/>
      <c r="F114" s="206"/>
      <c r="G114" s="72"/>
    </row>
    <row r="115" spans="1:7" ht="15" customHeight="1" x14ac:dyDescent="0.3">
      <c r="A115" s="72"/>
      <c r="B115" s="72"/>
      <c r="C115" s="72"/>
      <c r="D115" s="72"/>
      <c r="E115" s="72"/>
      <c r="F115" s="206"/>
      <c r="G115" s="72"/>
    </row>
    <row r="116" spans="1:7" ht="15" customHeight="1" x14ac:dyDescent="0.3">
      <c r="A116" s="72"/>
      <c r="B116" s="72"/>
      <c r="C116" s="72"/>
      <c r="D116" s="72"/>
      <c r="E116" s="72"/>
      <c r="F116" s="206"/>
      <c r="G116" s="72"/>
    </row>
    <row r="117" spans="1:7" ht="15" customHeight="1" x14ac:dyDescent="0.3">
      <c r="A117" s="72"/>
      <c r="B117" s="72"/>
      <c r="C117" s="72"/>
      <c r="D117" s="72"/>
      <c r="E117" s="72"/>
      <c r="F117" s="206"/>
      <c r="G117" s="72"/>
    </row>
    <row r="118" spans="1:7" ht="15" customHeight="1" x14ac:dyDescent="0.3">
      <c r="A118" s="72"/>
      <c r="B118" s="72"/>
      <c r="C118" s="72"/>
      <c r="D118" s="72"/>
      <c r="E118" s="72"/>
      <c r="F118" s="206"/>
      <c r="G118" s="72"/>
    </row>
    <row r="119" spans="1:7" ht="15" customHeight="1" x14ac:dyDescent="0.3">
      <c r="A119" s="72"/>
      <c r="B119" s="72"/>
      <c r="C119" s="72"/>
      <c r="D119" s="72"/>
      <c r="E119" s="72"/>
      <c r="F119" s="206"/>
      <c r="G119" s="72"/>
    </row>
    <row r="120" spans="1:7" ht="15" customHeight="1" x14ac:dyDescent="0.3">
      <c r="A120" s="72"/>
      <c r="B120" s="72"/>
      <c r="C120" s="72"/>
      <c r="D120" s="72"/>
      <c r="E120" s="72"/>
      <c r="F120" s="206"/>
      <c r="G120" s="72"/>
    </row>
    <row r="121" spans="1:7" ht="15" customHeight="1" x14ac:dyDescent="0.3">
      <c r="A121" s="72"/>
      <c r="B121" s="72"/>
      <c r="C121" s="72"/>
      <c r="D121" s="72"/>
      <c r="E121" s="72"/>
      <c r="F121" s="206"/>
      <c r="G121" s="72"/>
    </row>
    <row r="122" spans="1:7" ht="15" customHeight="1" x14ac:dyDescent="0.3">
      <c r="A122" s="72"/>
      <c r="B122" s="72"/>
      <c r="C122" s="72"/>
      <c r="D122" s="72"/>
      <c r="E122" s="72"/>
      <c r="F122" s="206"/>
      <c r="G122" s="72"/>
    </row>
    <row r="123" spans="1:7" ht="15" customHeight="1" x14ac:dyDescent="0.3">
      <c r="A123" s="72"/>
      <c r="B123" s="72"/>
      <c r="C123" s="72"/>
      <c r="D123" s="72"/>
      <c r="E123" s="72"/>
      <c r="F123" s="206"/>
      <c r="G123" s="72"/>
    </row>
    <row r="124" spans="1:7" ht="15" customHeight="1" x14ac:dyDescent="0.3">
      <c r="A124" s="72"/>
      <c r="B124" s="72"/>
      <c r="C124" s="72"/>
      <c r="D124" s="72"/>
      <c r="E124" s="72"/>
      <c r="F124" s="206"/>
      <c r="G124" s="72"/>
    </row>
    <row r="125" spans="1:7" ht="15" customHeight="1" x14ac:dyDescent="0.3">
      <c r="A125" s="72"/>
      <c r="B125" s="72"/>
      <c r="C125" s="72"/>
      <c r="D125" s="72"/>
      <c r="E125" s="72"/>
      <c r="F125" s="206"/>
      <c r="G125" s="72"/>
    </row>
    <row r="126" spans="1:7" ht="15" customHeight="1" x14ac:dyDescent="0.3">
      <c r="A126" s="72"/>
      <c r="B126" s="72"/>
      <c r="C126" s="72"/>
      <c r="D126" s="72"/>
      <c r="E126" s="72"/>
      <c r="F126" s="206"/>
      <c r="G126" s="72"/>
    </row>
    <row r="127" spans="1:7" ht="15" customHeight="1" x14ac:dyDescent="0.3">
      <c r="A127" s="72"/>
      <c r="B127" s="72"/>
      <c r="C127" s="72"/>
      <c r="D127" s="72"/>
      <c r="E127" s="72"/>
      <c r="F127" s="206"/>
      <c r="G127" s="72"/>
    </row>
    <row r="128" spans="1:7" ht="15" customHeight="1" x14ac:dyDescent="0.3">
      <c r="A128" s="72"/>
      <c r="B128" s="72"/>
      <c r="C128" s="72"/>
      <c r="D128" s="72"/>
      <c r="E128" s="72"/>
      <c r="F128" s="206"/>
      <c r="G128" s="72"/>
    </row>
    <row r="129" spans="1:7" ht="15" customHeight="1" x14ac:dyDescent="0.3">
      <c r="A129" s="72"/>
      <c r="B129" s="72"/>
      <c r="C129" s="72"/>
      <c r="D129" s="72"/>
      <c r="E129" s="72"/>
      <c r="F129" s="206"/>
      <c r="G129" s="72"/>
    </row>
    <row r="130" spans="1:7" ht="15" customHeight="1" x14ac:dyDescent="0.3">
      <c r="A130" s="72"/>
      <c r="B130" s="72"/>
      <c r="C130" s="72"/>
      <c r="D130" s="72"/>
      <c r="E130" s="72"/>
      <c r="F130" s="206"/>
      <c r="G130" s="72"/>
    </row>
    <row r="131" spans="1:7" ht="15" customHeight="1" x14ac:dyDescent="0.3">
      <c r="A131" s="72"/>
      <c r="B131" s="72"/>
      <c r="C131" s="72"/>
      <c r="D131" s="72"/>
      <c r="E131" s="72"/>
      <c r="F131" s="206"/>
      <c r="G131" s="72"/>
    </row>
    <row r="132" spans="1:7" ht="15" customHeight="1" x14ac:dyDescent="0.3">
      <c r="A132" s="72"/>
      <c r="B132" s="72"/>
      <c r="C132" s="72"/>
      <c r="D132" s="72"/>
      <c r="E132" s="72"/>
      <c r="F132" s="206"/>
      <c r="G132" s="72"/>
    </row>
    <row r="133" spans="1:7" ht="15" customHeight="1" x14ac:dyDescent="0.3">
      <c r="A133" s="72"/>
      <c r="B133" s="72"/>
      <c r="C133" s="72"/>
      <c r="D133" s="72"/>
      <c r="E133" s="72"/>
      <c r="F133" s="206"/>
      <c r="G133" s="72"/>
    </row>
    <row r="134" spans="1:7" ht="15" customHeight="1" x14ac:dyDescent="0.3">
      <c r="A134" s="72"/>
      <c r="B134" s="72"/>
      <c r="C134" s="72"/>
      <c r="D134" s="72"/>
      <c r="E134" s="72"/>
      <c r="F134" s="206"/>
      <c r="G134" s="72"/>
    </row>
    <row r="135" spans="1:7" ht="15" customHeight="1" x14ac:dyDescent="0.3">
      <c r="A135" s="72"/>
      <c r="B135" s="72"/>
      <c r="C135" s="72"/>
      <c r="D135" s="72"/>
      <c r="E135" s="72"/>
      <c r="F135" s="206"/>
      <c r="G135" s="72"/>
    </row>
    <row r="136" spans="1:7" ht="15" customHeight="1" x14ac:dyDescent="0.3">
      <c r="A136" s="72"/>
      <c r="B136" s="72"/>
      <c r="C136" s="72"/>
      <c r="D136" s="72"/>
      <c r="E136" s="72"/>
      <c r="F136" s="206"/>
      <c r="G136" s="72"/>
    </row>
    <row r="137" spans="1:7" ht="15" customHeight="1" x14ac:dyDescent="0.3">
      <c r="A137" s="72"/>
      <c r="B137" s="72"/>
      <c r="C137" s="72"/>
      <c r="D137" s="72"/>
      <c r="E137" s="72"/>
      <c r="F137" s="206"/>
      <c r="G137" s="72"/>
    </row>
    <row r="138" spans="1:7" ht="15" customHeight="1" x14ac:dyDescent="0.3">
      <c r="A138" s="72"/>
      <c r="B138" s="72"/>
      <c r="C138" s="72"/>
      <c r="D138" s="72"/>
      <c r="E138" s="72"/>
      <c r="F138" s="206"/>
      <c r="G138" s="72"/>
    </row>
    <row r="139" spans="1:7" ht="15" customHeight="1" x14ac:dyDescent="0.3">
      <c r="A139" s="72"/>
      <c r="B139" s="72"/>
      <c r="C139" s="72"/>
      <c r="D139" s="72"/>
      <c r="E139" s="72"/>
      <c r="F139" s="72"/>
      <c r="G139" s="72"/>
    </row>
    <row r="140" spans="1:7" ht="15" customHeight="1" x14ac:dyDescent="0.3">
      <c r="A140" s="72"/>
      <c r="B140" s="72"/>
      <c r="C140" s="72"/>
      <c r="D140" s="72"/>
      <c r="E140" s="72"/>
      <c r="F140" s="72"/>
      <c r="G140" s="72"/>
    </row>
    <row r="141" spans="1:7" ht="15" customHeight="1" x14ac:dyDescent="0.3">
      <c r="A141" s="72"/>
      <c r="B141" s="72"/>
      <c r="C141" s="72"/>
      <c r="D141" s="72"/>
      <c r="E141" s="72"/>
      <c r="F141" s="72"/>
      <c r="G141" s="72"/>
    </row>
    <row r="142" spans="1:7" ht="15" customHeight="1" x14ac:dyDescent="0.3">
      <c r="A142" s="72"/>
      <c r="B142" s="72"/>
      <c r="C142" s="72"/>
      <c r="D142" s="72"/>
      <c r="E142" s="72"/>
      <c r="F142" s="72"/>
      <c r="G142" s="72"/>
    </row>
    <row r="143" spans="1:7" ht="15" customHeight="1" x14ac:dyDescent="0.3">
      <c r="A143" s="72"/>
      <c r="B143" s="72"/>
      <c r="C143" s="72"/>
      <c r="D143" s="72"/>
      <c r="E143" s="72"/>
      <c r="F143" s="72"/>
      <c r="G143" s="72"/>
    </row>
    <row r="144" spans="1:7" ht="15" customHeight="1" x14ac:dyDescent="0.3">
      <c r="A144" s="72"/>
      <c r="B144" s="72"/>
      <c r="C144" s="72"/>
      <c r="D144" s="72"/>
      <c r="E144" s="72"/>
      <c r="F144" s="72"/>
      <c r="G144" s="72"/>
    </row>
    <row r="145" spans="1:7" ht="15" customHeight="1" x14ac:dyDescent="0.3">
      <c r="A145" s="72"/>
      <c r="B145" s="72"/>
      <c r="C145" s="72"/>
      <c r="D145" s="72"/>
      <c r="E145" s="72"/>
      <c r="F145" s="72"/>
      <c r="G145" s="72"/>
    </row>
    <row r="146" spans="1:7" ht="15" customHeight="1" x14ac:dyDescent="0.3">
      <c r="A146" s="72"/>
      <c r="B146" s="72"/>
      <c r="C146" s="72"/>
      <c r="D146" s="72"/>
      <c r="E146" s="72"/>
      <c r="F146" s="72"/>
      <c r="G146" s="72"/>
    </row>
  </sheetData>
  <mergeCells count="12">
    <mergeCell ref="D55:E55"/>
    <mergeCell ref="D58:E58"/>
    <mergeCell ref="D15:E15"/>
    <mergeCell ref="D40:E40"/>
    <mergeCell ref="A1:H1"/>
    <mergeCell ref="A2:H2"/>
    <mergeCell ref="A5:G5"/>
    <mergeCell ref="A17:G17"/>
    <mergeCell ref="B36:D36"/>
    <mergeCell ref="B37:D37"/>
    <mergeCell ref="B38:D38"/>
    <mergeCell ref="D43:E43"/>
  </mergeCells>
  <pageMargins left="0.7" right="0.7" top="0.7" bottom="0.7" header="0.3" footer="0.3"/>
  <pageSetup scale="90" orientation="portrait" r:id="rId1"/>
  <headerFooter>
    <oddFooter>&amp;C&amp;P/&amp;N&amp;R&amp;D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68"/>
  <sheetViews>
    <sheetView zoomScaleNormal="100" workbookViewId="0">
      <pane ySplit="2" topLeftCell="A3" activePane="bottomLeft" state="frozen"/>
      <selection pane="bottomLeft" activeCell="C19" sqref="C19"/>
    </sheetView>
  </sheetViews>
  <sheetFormatPr defaultColWidth="11.453125" defaultRowHeight="14" x14ac:dyDescent="0.3"/>
  <cols>
    <col min="1" max="2" width="31.453125" style="12" customWidth="1"/>
    <col min="3" max="3" width="13" style="12" customWidth="1"/>
    <col min="4" max="28" width="11.453125" style="12"/>
    <col min="29" max="29" width="12.1796875" style="12" bestFit="1" customWidth="1"/>
    <col min="30" max="31" width="6.54296875" style="132" customWidth="1"/>
    <col min="32" max="16384" width="11.453125" style="12"/>
  </cols>
  <sheetData>
    <row r="1" spans="1:31" s="17" customFormat="1" ht="15" customHeight="1" x14ac:dyDescent="0.35">
      <c r="A1" s="375" t="s">
        <v>123</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17" t="s">
        <v>314</v>
      </c>
      <c r="AC1" s="23"/>
      <c r="AD1" s="24" t="s">
        <v>202</v>
      </c>
      <c r="AE1" s="133"/>
    </row>
    <row r="2" spans="1:31" s="17" customFormat="1" ht="18.75" customHeight="1" x14ac:dyDescent="0.35">
      <c r="A2" s="426" t="s">
        <v>325</v>
      </c>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C2" s="25"/>
      <c r="AD2" s="24" t="s">
        <v>203</v>
      </c>
      <c r="AE2" s="133"/>
    </row>
    <row r="4" spans="1:31" x14ac:dyDescent="0.3">
      <c r="D4" s="110" t="s">
        <v>135</v>
      </c>
      <c r="E4" s="111" t="s">
        <v>124</v>
      </c>
      <c r="F4" s="111" t="s">
        <v>125</v>
      </c>
      <c r="G4" s="111" t="s">
        <v>126</v>
      </c>
      <c r="H4" s="111" t="s">
        <v>127</v>
      </c>
      <c r="I4" s="111" t="s">
        <v>128</v>
      </c>
      <c r="J4" s="111" t="s">
        <v>129</v>
      </c>
      <c r="K4" s="111" t="s">
        <v>130</v>
      </c>
      <c r="L4" s="111" t="s">
        <v>131</v>
      </c>
      <c r="M4" s="111" t="s">
        <v>132</v>
      </c>
      <c r="N4" s="111" t="s">
        <v>133</v>
      </c>
      <c r="O4" s="111" t="s">
        <v>134</v>
      </c>
      <c r="P4" s="111" t="s">
        <v>311</v>
      </c>
      <c r="Q4" s="111" t="s">
        <v>312</v>
      </c>
      <c r="R4" s="111" t="s">
        <v>313</v>
      </c>
      <c r="S4" s="111" t="s">
        <v>322</v>
      </c>
      <c r="T4" s="111" t="s">
        <v>323</v>
      </c>
      <c r="U4" s="111" t="s">
        <v>324</v>
      </c>
      <c r="V4" s="111" t="s">
        <v>339</v>
      </c>
      <c r="W4" s="111" t="s">
        <v>340</v>
      </c>
      <c r="X4" s="111" t="s">
        <v>341</v>
      </c>
      <c r="Y4" s="111" t="s">
        <v>342</v>
      </c>
      <c r="Z4" s="111" t="s">
        <v>343</v>
      </c>
      <c r="AA4" s="111" t="s">
        <v>344</v>
      </c>
      <c r="AB4" s="111" t="s">
        <v>370</v>
      </c>
      <c r="AC4" s="109" t="s">
        <v>21</v>
      </c>
      <c r="AD4" s="134"/>
    </row>
    <row r="5" spans="1:31" x14ac:dyDescent="0.3">
      <c r="A5" s="6" t="s">
        <v>365</v>
      </c>
      <c r="B5" s="427" t="s">
        <v>345</v>
      </c>
      <c r="C5" s="428"/>
      <c r="D5" s="128"/>
      <c r="E5" s="128"/>
      <c r="F5" s="128"/>
      <c r="G5" s="128"/>
      <c r="H5" s="128"/>
      <c r="I5" s="128"/>
      <c r="J5" s="128"/>
      <c r="K5" s="128"/>
      <c r="L5" s="128"/>
      <c r="M5" s="128"/>
      <c r="N5" s="128"/>
      <c r="O5" s="128"/>
      <c r="P5" s="128"/>
      <c r="Q5" s="128"/>
      <c r="R5" s="128"/>
      <c r="S5" s="129"/>
      <c r="T5" s="129"/>
      <c r="U5" s="129"/>
      <c r="V5" s="129"/>
      <c r="W5" s="129"/>
      <c r="X5" s="129"/>
      <c r="Y5" s="129"/>
      <c r="Z5" s="129"/>
      <c r="AA5" s="129"/>
      <c r="AB5" s="129"/>
      <c r="AC5" s="126"/>
      <c r="AD5" s="134" t="str">
        <f>IF(C67=AC67," ", "Check")</f>
        <v xml:space="preserve"> </v>
      </c>
    </row>
    <row r="6" spans="1:31" ht="15" customHeight="1" x14ac:dyDescent="0.3">
      <c r="A6" s="276"/>
      <c r="B6" s="276"/>
      <c r="D6" s="123"/>
      <c r="E6" s="124"/>
      <c r="F6" s="124"/>
      <c r="G6" s="124"/>
      <c r="H6" s="124"/>
      <c r="I6" s="124"/>
      <c r="J6" s="124"/>
      <c r="K6" s="124"/>
      <c r="L6" s="124"/>
      <c r="M6" s="124"/>
      <c r="N6" s="124"/>
      <c r="O6" s="124"/>
      <c r="P6" s="124"/>
      <c r="Q6" s="124"/>
      <c r="R6" s="124"/>
      <c r="S6" s="124"/>
      <c r="T6" s="124"/>
      <c r="U6" s="124"/>
      <c r="V6" s="124"/>
      <c r="W6" s="124"/>
      <c r="X6" s="124"/>
      <c r="Y6" s="124"/>
      <c r="Z6" s="124"/>
      <c r="AA6" s="124"/>
      <c r="AB6" s="124"/>
      <c r="AC6" s="125"/>
    </row>
    <row r="7" spans="1:31" x14ac:dyDescent="0.3">
      <c r="A7" s="12" t="str">
        <f>'Sources and Uses'!B8</f>
        <v>CommonWealth Builder</v>
      </c>
      <c r="C7" s="90">
        <f>'Sources and Uses'!H8</f>
        <v>0</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8">
        <f>SUM(D7:AB7)</f>
        <v>0</v>
      </c>
      <c r="AD7" s="135">
        <f>C7-AC7</f>
        <v>0</v>
      </c>
    </row>
    <row r="8" spans="1:31" x14ac:dyDescent="0.3">
      <c r="A8" s="12" t="str">
        <f>'Sources and Uses'!B9</f>
        <v>Restricted Affordable</v>
      </c>
      <c r="C8" s="90">
        <f>'Sources and Uses'!H9</f>
        <v>0</v>
      </c>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8">
        <f t="shared" ref="AC8:AC19" si="0">SUM(D8:AB8)</f>
        <v>0</v>
      </c>
      <c r="AD8" s="135">
        <f t="shared" ref="AD8:AD21" si="1">C8-AC8</f>
        <v>0</v>
      </c>
    </row>
    <row r="9" spans="1:31" x14ac:dyDescent="0.3">
      <c r="A9" s="12" t="str">
        <f>'Sources and Uses'!B10</f>
        <v>Market</v>
      </c>
      <c r="C9" s="90">
        <f>'Sources and Uses'!H10</f>
        <v>0</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8">
        <f t="shared" si="0"/>
        <v>0</v>
      </c>
      <c r="AD9" s="135">
        <f t="shared" si="1"/>
        <v>0</v>
      </c>
    </row>
    <row r="10" spans="1:31" x14ac:dyDescent="0.3">
      <c r="A10" s="12" t="str">
        <f>'Sources and Uses'!B15</f>
        <v>Developer's Cash Equity</v>
      </c>
      <c r="C10" s="90">
        <f>'Sources and Uses'!H15</f>
        <v>0</v>
      </c>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8">
        <f t="shared" si="0"/>
        <v>0</v>
      </c>
      <c r="AD10" s="135">
        <f t="shared" si="1"/>
        <v>0</v>
      </c>
    </row>
    <row r="11" spans="1:31" x14ac:dyDescent="0.3">
      <c r="A11" s="12" t="str">
        <f>'Sources and Uses'!C16</f>
        <v>(Please Describe)</v>
      </c>
      <c r="C11" s="90">
        <f>'Sources and Uses'!H16</f>
        <v>0</v>
      </c>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8">
        <f t="shared" si="0"/>
        <v>0</v>
      </c>
      <c r="AD11" s="135">
        <f t="shared" si="1"/>
        <v>0</v>
      </c>
    </row>
    <row r="12" spans="1:31" x14ac:dyDescent="0.3">
      <c r="A12" s="12" t="str">
        <f>'Sources and Uses'!B21</f>
        <v>MassHousing Commonwealth Builder Formula Funds</v>
      </c>
      <c r="C12" s="90">
        <f>'Sources and Uses'!H21</f>
        <v>0</v>
      </c>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8">
        <f t="shared" si="0"/>
        <v>0</v>
      </c>
      <c r="AD12" s="135">
        <f t="shared" si="1"/>
        <v>0</v>
      </c>
    </row>
    <row r="13" spans="1:31" x14ac:dyDescent="0.3">
      <c r="A13" s="12" t="str">
        <f>'Sources and Uses'!B22</f>
        <v xml:space="preserve">MassHousing Site Condition Assistance Funds </v>
      </c>
      <c r="C13" s="90">
        <f>'Sources and Uses'!H22</f>
        <v>0</v>
      </c>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8">
        <f t="shared" si="0"/>
        <v>0</v>
      </c>
      <c r="AD13" s="135">
        <f t="shared" si="1"/>
        <v>0</v>
      </c>
    </row>
    <row r="14" spans="1:31" x14ac:dyDescent="0.3">
      <c r="A14" s="279" t="str">
        <f>'Sources and Uses'!C23</f>
        <v>(Please Describe)</v>
      </c>
      <c r="C14" s="90">
        <f>'Sources and Uses'!H23</f>
        <v>0</v>
      </c>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8">
        <f t="shared" si="0"/>
        <v>0</v>
      </c>
      <c r="AD14" s="135">
        <f t="shared" si="1"/>
        <v>0</v>
      </c>
    </row>
    <row r="15" spans="1:31" x14ac:dyDescent="0.3">
      <c r="A15" s="279" t="str">
        <f>'Sources and Uses'!C24</f>
        <v>(Please Describe)</v>
      </c>
      <c r="C15" s="90">
        <f>'Sources and Uses'!H24</f>
        <v>0</v>
      </c>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8">
        <f t="shared" si="0"/>
        <v>0</v>
      </c>
      <c r="AD15" s="135">
        <f t="shared" si="1"/>
        <v>0</v>
      </c>
    </row>
    <row r="16" spans="1:31" x14ac:dyDescent="0.3">
      <c r="A16" s="279" t="str">
        <f>'Sources and Uses'!C25</f>
        <v>(Please Describe)</v>
      </c>
      <c r="C16" s="90">
        <f>'Sources and Uses'!H25</f>
        <v>0</v>
      </c>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8">
        <f t="shared" si="0"/>
        <v>0</v>
      </c>
      <c r="AD16" s="135">
        <f t="shared" si="1"/>
        <v>0</v>
      </c>
    </row>
    <row r="17" spans="1:31" x14ac:dyDescent="0.3">
      <c r="A17" s="12" t="str">
        <f>'Sources and Uses'!B31</f>
        <v>Construction Loan</v>
      </c>
      <c r="C17" s="90">
        <f>'Sources and Uses'!G31</f>
        <v>0</v>
      </c>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8">
        <f t="shared" si="0"/>
        <v>0</v>
      </c>
      <c r="AD17" s="135">
        <f t="shared" si="1"/>
        <v>0</v>
      </c>
    </row>
    <row r="18" spans="1:31" x14ac:dyDescent="0.3">
      <c r="A18" s="12" t="s">
        <v>367</v>
      </c>
      <c r="C18" s="90">
        <f>-C17</f>
        <v>0</v>
      </c>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8">
        <f t="shared" si="0"/>
        <v>0</v>
      </c>
      <c r="AD18" s="135">
        <f t="shared" si="1"/>
        <v>0</v>
      </c>
    </row>
    <row r="19" spans="1:31" x14ac:dyDescent="0.3">
      <c r="A19" s="12" t="str">
        <f>'Sources and Uses'!C34</f>
        <v>(Describe)</v>
      </c>
      <c r="C19" s="90">
        <f>'Sources and Uses'!G34</f>
        <v>0</v>
      </c>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8">
        <f t="shared" si="0"/>
        <v>0</v>
      </c>
      <c r="AD19" s="135">
        <f t="shared" si="1"/>
        <v>0</v>
      </c>
    </row>
    <row r="20" spans="1:31" x14ac:dyDescent="0.3">
      <c r="D20" s="123"/>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5"/>
      <c r="AD20" s="135"/>
    </row>
    <row r="21" spans="1:31" ht="15" customHeight="1" x14ac:dyDescent="0.3">
      <c r="A21" s="425" t="s">
        <v>366</v>
      </c>
      <c r="B21" s="425" t="s">
        <v>66</v>
      </c>
      <c r="C21" s="89">
        <f t="shared" ref="C21:AB21" si="2">SUM(C7:C19)</f>
        <v>0</v>
      </c>
      <c r="D21" s="89">
        <f t="shared" si="2"/>
        <v>0</v>
      </c>
      <c r="E21" s="89">
        <f t="shared" si="2"/>
        <v>0</v>
      </c>
      <c r="F21" s="89">
        <f t="shared" si="2"/>
        <v>0</v>
      </c>
      <c r="G21" s="89">
        <f t="shared" si="2"/>
        <v>0</v>
      </c>
      <c r="H21" s="89">
        <f t="shared" si="2"/>
        <v>0</v>
      </c>
      <c r="I21" s="89">
        <f t="shared" si="2"/>
        <v>0</v>
      </c>
      <c r="J21" s="89">
        <f t="shared" si="2"/>
        <v>0</v>
      </c>
      <c r="K21" s="89">
        <f t="shared" si="2"/>
        <v>0</v>
      </c>
      <c r="L21" s="89">
        <f t="shared" si="2"/>
        <v>0</v>
      </c>
      <c r="M21" s="89">
        <f t="shared" si="2"/>
        <v>0</v>
      </c>
      <c r="N21" s="89">
        <f t="shared" si="2"/>
        <v>0</v>
      </c>
      <c r="O21" s="89">
        <f t="shared" si="2"/>
        <v>0</v>
      </c>
      <c r="P21" s="89">
        <f t="shared" si="2"/>
        <v>0</v>
      </c>
      <c r="Q21" s="89">
        <f t="shared" si="2"/>
        <v>0</v>
      </c>
      <c r="R21" s="89">
        <f t="shared" si="2"/>
        <v>0</v>
      </c>
      <c r="S21" s="89">
        <f t="shared" si="2"/>
        <v>0</v>
      </c>
      <c r="T21" s="89">
        <f t="shared" si="2"/>
        <v>0</v>
      </c>
      <c r="U21" s="89">
        <f t="shared" si="2"/>
        <v>0</v>
      </c>
      <c r="V21" s="89">
        <f t="shared" si="2"/>
        <v>0</v>
      </c>
      <c r="W21" s="89">
        <f t="shared" si="2"/>
        <v>0</v>
      </c>
      <c r="X21" s="89">
        <f t="shared" si="2"/>
        <v>0</v>
      </c>
      <c r="Y21" s="89">
        <f t="shared" si="2"/>
        <v>0</v>
      </c>
      <c r="Z21" s="89">
        <f t="shared" si="2"/>
        <v>0</v>
      </c>
      <c r="AA21" s="89">
        <f t="shared" si="2"/>
        <v>0</v>
      </c>
      <c r="AB21" s="89">
        <f t="shared" si="2"/>
        <v>0</v>
      </c>
      <c r="AC21" s="89">
        <f>SUM(D21:AB21)</f>
        <v>0</v>
      </c>
      <c r="AD21" s="135">
        <f t="shared" si="1"/>
        <v>0</v>
      </c>
    </row>
    <row r="22" spans="1:31" ht="15" customHeight="1" x14ac:dyDescent="0.3">
      <c r="A22" s="275"/>
      <c r="B22" s="275"/>
      <c r="D22" s="123"/>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5"/>
    </row>
    <row r="23" spans="1:31" ht="15" customHeight="1" x14ac:dyDescent="0.3">
      <c r="A23" s="275"/>
      <c r="B23" s="275"/>
      <c r="D23" s="110" t="s">
        <v>135</v>
      </c>
      <c r="E23" s="111" t="s">
        <v>124</v>
      </c>
      <c r="F23" s="111" t="s">
        <v>125</v>
      </c>
      <c r="G23" s="111" t="s">
        <v>126</v>
      </c>
      <c r="H23" s="111" t="s">
        <v>127</v>
      </c>
      <c r="I23" s="111" t="s">
        <v>128</v>
      </c>
      <c r="J23" s="111" t="s">
        <v>129</v>
      </c>
      <c r="K23" s="111" t="s">
        <v>130</v>
      </c>
      <c r="L23" s="111" t="s">
        <v>131</v>
      </c>
      <c r="M23" s="111" t="s">
        <v>132</v>
      </c>
      <c r="N23" s="111" t="s">
        <v>133</v>
      </c>
      <c r="O23" s="111" t="s">
        <v>134</v>
      </c>
      <c r="P23" s="111" t="s">
        <v>311</v>
      </c>
      <c r="Q23" s="111" t="s">
        <v>312</v>
      </c>
      <c r="R23" s="111" t="s">
        <v>313</v>
      </c>
      <c r="S23" s="111" t="s">
        <v>322</v>
      </c>
      <c r="T23" s="111" t="s">
        <v>323</v>
      </c>
      <c r="U23" s="111" t="s">
        <v>324</v>
      </c>
      <c r="V23" s="111" t="s">
        <v>339</v>
      </c>
      <c r="W23" s="111" t="s">
        <v>340</v>
      </c>
      <c r="X23" s="111" t="s">
        <v>341</v>
      </c>
      <c r="Y23" s="111" t="s">
        <v>342</v>
      </c>
      <c r="Z23" s="111" t="s">
        <v>343</v>
      </c>
      <c r="AA23" s="111" t="s">
        <v>344</v>
      </c>
      <c r="AB23" s="111" t="s">
        <v>370</v>
      </c>
      <c r="AC23" s="109" t="s">
        <v>21</v>
      </c>
    </row>
    <row r="24" spans="1:31" x14ac:dyDescent="0.3">
      <c r="A24" s="276" t="s">
        <v>362</v>
      </c>
      <c r="B24" s="427" t="s">
        <v>345</v>
      </c>
      <c r="C24" s="428"/>
      <c r="D24" s="128"/>
      <c r="E24" s="128"/>
      <c r="F24" s="128"/>
      <c r="G24" s="128"/>
      <c r="H24" s="128"/>
      <c r="I24" s="128"/>
      <c r="J24" s="128"/>
      <c r="K24" s="128"/>
      <c r="L24" s="128"/>
      <c r="M24" s="128"/>
      <c r="N24" s="128"/>
      <c r="O24" s="128"/>
      <c r="P24" s="128"/>
      <c r="Q24" s="128"/>
      <c r="R24" s="128"/>
      <c r="S24" s="129"/>
      <c r="T24" s="129"/>
      <c r="U24" s="129"/>
      <c r="V24" s="129"/>
      <c r="W24" s="129"/>
      <c r="X24" s="129"/>
      <c r="Y24" s="129"/>
      <c r="Z24" s="129"/>
      <c r="AA24" s="129"/>
      <c r="AB24" s="129"/>
      <c r="AC24" s="126"/>
    </row>
    <row r="25" spans="1:31" ht="15" customHeight="1" x14ac:dyDescent="0.3">
      <c r="A25" s="425"/>
      <c r="B25" s="425"/>
      <c r="D25" s="123"/>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5"/>
    </row>
    <row r="26" spans="1:31" x14ac:dyDescent="0.3">
      <c r="A26" s="4" t="s">
        <v>47</v>
      </c>
      <c r="B26" s="4"/>
      <c r="C26" s="90">
        <f>'Sources and Uses'!H42</f>
        <v>0</v>
      </c>
      <c r="D26" s="92"/>
      <c r="E26" s="92"/>
      <c r="F26" s="92"/>
      <c r="G26" s="92"/>
      <c r="H26" s="92"/>
      <c r="I26" s="92"/>
      <c r="J26" s="92"/>
      <c r="K26" s="92"/>
      <c r="L26" s="92"/>
      <c r="M26" s="92"/>
      <c r="N26" s="92"/>
      <c r="O26" s="92"/>
      <c r="P26" s="92"/>
      <c r="Q26" s="92"/>
      <c r="R26" s="92"/>
      <c r="S26" s="99"/>
      <c r="T26" s="99"/>
      <c r="U26" s="99"/>
      <c r="V26" s="99"/>
      <c r="W26" s="99"/>
      <c r="X26" s="99"/>
      <c r="Y26" s="99"/>
      <c r="Z26" s="99"/>
      <c r="AA26" s="99"/>
      <c r="AB26" s="99" t="s">
        <v>347</v>
      </c>
      <c r="AC26" s="108">
        <f>SUM(D26:AB26)</f>
        <v>0</v>
      </c>
      <c r="AD26" s="135">
        <f>C26-AC26</f>
        <v>0</v>
      </c>
      <c r="AE26" s="12"/>
    </row>
    <row r="27" spans="1:31" x14ac:dyDescent="0.3">
      <c r="A27" s="4" t="s">
        <v>48</v>
      </c>
      <c r="B27" s="4"/>
      <c r="C27" s="91">
        <f>'Sources and Uses'!H43</f>
        <v>0</v>
      </c>
      <c r="D27" s="101"/>
      <c r="E27" s="101"/>
      <c r="F27" s="101"/>
      <c r="G27" s="101"/>
      <c r="H27" s="101"/>
      <c r="I27" s="101"/>
      <c r="J27" s="101"/>
      <c r="K27" s="101"/>
      <c r="L27" s="101"/>
      <c r="M27" s="101"/>
      <c r="N27" s="101"/>
      <c r="O27" s="101"/>
      <c r="P27" s="101"/>
      <c r="Q27" s="101"/>
      <c r="R27" s="101"/>
      <c r="S27" s="102"/>
      <c r="T27" s="102"/>
      <c r="U27" s="102"/>
      <c r="V27" s="102"/>
      <c r="W27" s="102"/>
      <c r="X27" s="102"/>
      <c r="Y27" s="102"/>
      <c r="Z27" s="102"/>
      <c r="AA27" s="102"/>
      <c r="AB27" s="102"/>
      <c r="AC27" s="103">
        <f>SUM(D27:AB27)</f>
        <v>0</v>
      </c>
      <c r="AD27" s="135">
        <f>C27-AC27</f>
        <v>0</v>
      </c>
      <c r="AE27" s="12"/>
    </row>
    <row r="28" spans="1:31" x14ac:dyDescent="0.3">
      <c r="A28" s="5"/>
      <c r="B28" s="57" t="s">
        <v>309</v>
      </c>
      <c r="C28" s="96">
        <f>SUM(C26:C27)</f>
        <v>0</v>
      </c>
      <c r="D28" s="93">
        <f>SUM(D26:D27)</f>
        <v>0</v>
      </c>
      <c r="E28" s="93">
        <f t="shared" ref="E28:G28" si="3">SUM(E26:E27)</f>
        <v>0</v>
      </c>
      <c r="F28" s="93">
        <f t="shared" si="3"/>
        <v>0</v>
      </c>
      <c r="G28" s="93">
        <f t="shared" si="3"/>
        <v>0</v>
      </c>
      <c r="H28" s="93">
        <f>SUM(H26:H27)</f>
        <v>0</v>
      </c>
      <c r="I28" s="93">
        <f>SUM(I26:I27)</f>
        <v>0</v>
      </c>
      <c r="J28" s="93">
        <f t="shared" ref="J28:AB28" si="4">SUM(J26:J27)</f>
        <v>0</v>
      </c>
      <c r="K28" s="93">
        <f t="shared" si="4"/>
        <v>0</v>
      </c>
      <c r="L28" s="93">
        <f t="shared" si="4"/>
        <v>0</v>
      </c>
      <c r="M28" s="93">
        <f t="shared" si="4"/>
        <v>0</v>
      </c>
      <c r="N28" s="93">
        <f t="shared" si="4"/>
        <v>0</v>
      </c>
      <c r="O28" s="93">
        <f t="shared" si="4"/>
        <v>0</v>
      </c>
      <c r="P28" s="93">
        <f t="shared" si="4"/>
        <v>0</v>
      </c>
      <c r="Q28" s="93">
        <f t="shared" si="4"/>
        <v>0</v>
      </c>
      <c r="R28" s="93">
        <f t="shared" si="4"/>
        <v>0</v>
      </c>
      <c r="S28" s="93">
        <f t="shared" si="4"/>
        <v>0</v>
      </c>
      <c r="T28" s="93">
        <f t="shared" si="4"/>
        <v>0</v>
      </c>
      <c r="U28" s="93">
        <f t="shared" si="4"/>
        <v>0</v>
      </c>
      <c r="V28" s="93">
        <f>SUM(V26:V27)</f>
        <v>0</v>
      </c>
      <c r="W28" s="93">
        <f t="shared" si="4"/>
        <v>0</v>
      </c>
      <c r="X28" s="93">
        <f t="shared" si="4"/>
        <v>0</v>
      </c>
      <c r="Y28" s="93">
        <f t="shared" si="4"/>
        <v>0</v>
      </c>
      <c r="Z28" s="93">
        <f t="shared" si="4"/>
        <v>0</v>
      </c>
      <c r="AA28" s="93">
        <f t="shared" si="4"/>
        <v>0</v>
      </c>
      <c r="AB28" s="93">
        <f t="shared" si="4"/>
        <v>0</v>
      </c>
      <c r="AC28" s="94">
        <f>SUM(D28:AB28)</f>
        <v>0</v>
      </c>
      <c r="AD28" s="135">
        <f>C28-AC28</f>
        <v>0</v>
      </c>
      <c r="AE28" s="12"/>
    </row>
    <row r="29" spans="1:31" x14ac:dyDescent="0.3">
      <c r="A29" s="4"/>
      <c r="B29" s="4"/>
      <c r="C29" s="4"/>
      <c r="D29" s="86"/>
      <c r="E29" s="86"/>
      <c r="F29" s="86"/>
      <c r="G29" s="86"/>
      <c r="H29" s="86"/>
      <c r="I29" s="86"/>
      <c r="J29" s="86"/>
      <c r="K29" s="86"/>
      <c r="L29" s="86"/>
      <c r="M29" s="86"/>
      <c r="N29" s="86"/>
      <c r="O29" s="86"/>
      <c r="P29" s="86"/>
      <c r="Q29" s="86"/>
      <c r="R29" s="86"/>
      <c r="S29" s="86"/>
      <c r="T29" s="86"/>
      <c r="U29" s="86"/>
      <c r="V29" s="86"/>
      <c r="W29" s="86"/>
      <c r="X29" s="86"/>
      <c r="Y29" s="86"/>
      <c r="Z29" s="86"/>
      <c r="AA29" s="86"/>
      <c r="AB29" s="104"/>
      <c r="AC29" s="127"/>
      <c r="AD29" s="135"/>
      <c r="AE29" s="12"/>
    </row>
    <row r="30" spans="1:31" x14ac:dyDescent="0.3">
      <c r="A30" s="4" t="s">
        <v>329</v>
      </c>
      <c r="B30" s="4"/>
      <c r="C30" s="90">
        <f>'Sources and Uses'!H47</f>
        <v>0</v>
      </c>
      <c r="D30" s="92"/>
      <c r="E30" s="92"/>
      <c r="F30" s="92"/>
      <c r="G30" s="92"/>
      <c r="H30" s="92"/>
      <c r="I30" s="92"/>
      <c r="J30" s="92"/>
      <c r="K30" s="92"/>
      <c r="L30" s="92"/>
      <c r="M30" s="92"/>
      <c r="N30" s="92"/>
      <c r="O30" s="92"/>
      <c r="P30" s="92"/>
      <c r="Q30" s="92"/>
      <c r="R30" s="92"/>
      <c r="S30" s="99"/>
      <c r="T30" s="99"/>
      <c r="U30" s="99"/>
      <c r="V30" s="99"/>
      <c r="W30" s="99"/>
      <c r="X30" s="99"/>
      <c r="Y30" s="99"/>
      <c r="Z30" s="99"/>
      <c r="AA30" s="99"/>
      <c r="AB30" s="99"/>
      <c r="AC30" s="100">
        <f>SUM(D30:AB30)</f>
        <v>0</v>
      </c>
      <c r="AD30" s="135">
        <f>C30-AC30</f>
        <v>0</v>
      </c>
      <c r="AE30" s="12"/>
    </row>
    <row r="31" spans="1:31" x14ac:dyDescent="0.3">
      <c r="A31" s="4" t="s">
        <v>330</v>
      </c>
      <c r="B31" s="4"/>
      <c r="C31" s="91">
        <f>'Sources and Uses'!H48</f>
        <v>0</v>
      </c>
      <c r="D31" s="101"/>
      <c r="E31" s="101"/>
      <c r="F31" s="101"/>
      <c r="G31" s="101"/>
      <c r="H31" s="101"/>
      <c r="I31" s="101"/>
      <c r="J31" s="101"/>
      <c r="K31" s="101"/>
      <c r="L31" s="101"/>
      <c r="M31" s="101"/>
      <c r="N31" s="101"/>
      <c r="O31" s="101"/>
      <c r="P31" s="101"/>
      <c r="Q31" s="101"/>
      <c r="R31" s="101"/>
      <c r="S31" s="102"/>
      <c r="T31" s="102"/>
      <c r="U31" s="102"/>
      <c r="V31" s="102"/>
      <c r="W31" s="102"/>
      <c r="X31" s="102"/>
      <c r="Y31" s="102"/>
      <c r="Z31" s="102"/>
      <c r="AA31" s="102"/>
      <c r="AB31" s="102"/>
      <c r="AC31" s="103">
        <f>SUM(D31:AB31)</f>
        <v>0</v>
      </c>
      <c r="AD31" s="135">
        <f>C31-AC31</f>
        <v>0</v>
      </c>
      <c r="AE31" s="12"/>
    </row>
    <row r="32" spans="1:31" x14ac:dyDescent="0.3">
      <c r="A32" s="5"/>
      <c r="B32" s="57" t="s">
        <v>286</v>
      </c>
      <c r="C32" s="96">
        <f>SUM(C30:C31)</f>
        <v>0</v>
      </c>
      <c r="D32" s="93">
        <f>SUM(D30:D31)</f>
        <v>0</v>
      </c>
      <c r="E32" s="93">
        <f t="shared" ref="E32:G32" si="5">SUM(E30:E31)</f>
        <v>0</v>
      </c>
      <c r="F32" s="93">
        <f t="shared" si="5"/>
        <v>0</v>
      </c>
      <c r="G32" s="93">
        <f t="shared" si="5"/>
        <v>0</v>
      </c>
      <c r="H32" s="93">
        <f>SUM(H30:H31)</f>
        <v>0</v>
      </c>
      <c r="I32" s="93">
        <f>SUM(I30:I31)</f>
        <v>0</v>
      </c>
      <c r="J32" s="93">
        <f t="shared" ref="J32" si="6">SUM(J30:J31)</f>
        <v>0</v>
      </c>
      <c r="K32" s="93">
        <f t="shared" ref="K32" si="7">SUM(K30:K31)</f>
        <v>0</v>
      </c>
      <c r="L32" s="93">
        <f>SUM(L30:L31)</f>
        <v>0</v>
      </c>
      <c r="M32" s="93">
        <f t="shared" ref="M32" si="8">SUM(M30:M31)</f>
        <v>0</v>
      </c>
      <c r="N32" s="93">
        <f t="shared" ref="N32" si="9">SUM(N30:N31)</f>
        <v>0</v>
      </c>
      <c r="O32" s="93">
        <f t="shared" ref="O32" si="10">SUM(O30:O31)</f>
        <v>0</v>
      </c>
      <c r="P32" s="93">
        <f t="shared" ref="P32" si="11">SUM(P30:P31)</f>
        <v>0</v>
      </c>
      <c r="Q32" s="93">
        <f t="shared" ref="Q32" si="12">SUM(Q30:Q31)</f>
        <v>0</v>
      </c>
      <c r="R32" s="93">
        <f t="shared" ref="R32" si="13">SUM(R30:R31)</f>
        <v>0</v>
      </c>
      <c r="S32" s="93">
        <f>SUM(S30:S31)</f>
        <v>0</v>
      </c>
      <c r="T32" s="93">
        <f t="shared" ref="T32:AA32" si="14">SUM(T30:T31)</f>
        <v>0</v>
      </c>
      <c r="U32" s="93">
        <f t="shared" si="14"/>
        <v>0</v>
      </c>
      <c r="V32" s="93">
        <f t="shared" si="14"/>
        <v>0</v>
      </c>
      <c r="W32" s="93">
        <f t="shared" si="14"/>
        <v>0</v>
      </c>
      <c r="X32" s="93">
        <f t="shared" si="14"/>
        <v>0</v>
      </c>
      <c r="Y32" s="93">
        <f t="shared" si="14"/>
        <v>0</v>
      </c>
      <c r="Z32" s="93">
        <f t="shared" si="14"/>
        <v>0</v>
      </c>
      <c r="AA32" s="93">
        <f t="shared" si="14"/>
        <v>0</v>
      </c>
      <c r="AB32" s="93">
        <f t="shared" ref="AB32" si="15">SUM(AB30:AB31)</f>
        <v>0</v>
      </c>
      <c r="AC32" s="94">
        <f>SUM(D32:AB32)</f>
        <v>0</v>
      </c>
      <c r="AD32" s="135">
        <f>C32-AC32</f>
        <v>0</v>
      </c>
      <c r="AE32" s="12"/>
    </row>
    <row r="33" spans="1:31" x14ac:dyDescent="0.3">
      <c r="A33" s="4"/>
      <c r="B33" s="4"/>
      <c r="C33" s="4"/>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105"/>
      <c r="AD33" s="135"/>
      <c r="AE33" s="12"/>
    </row>
    <row r="34" spans="1:31" x14ac:dyDescent="0.3">
      <c r="A34" s="6" t="s">
        <v>310</v>
      </c>
      <c r="B34" s="6"/>
      <c r="C34" s="4"/>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106"/>
      <c r="AD34" s="135"/>
      <c r="AE34" s="12"/>
    </row>
    <row r="35" spans="1:31" x14ac:dyDescent="0.3">
      <c r="A35" s="71" t="str">
        <f>'Sources and Uses'!B52</f>
        <v>Architecture and Engineering</v>
      </c>
      <c r="B35" s="4"/>
      <c r="C35" s="90">
        <f>'Sources and Uses'!H52</f>
        <v>0</v>
      </c>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0">
        <f t="shared" ref="AC35:AC59" si="16">SUM(D35:AB35)</f>
        <v>0</v>
      </c>
      <c r="AD35" s="135">
        <f t="shared" ref="AD35:AD59" si="17">C35-AC35</f>
        <v>0</v>
      </c>
      <c r="AE35" s="12"/>
    </row>
    <row r="36" spans="1:31" x14ac:dyDescent="0.3">
      <c r="A36" s="71" t="str">
        <f>'Sources and Uses'!B53</f>
        <v>Survey and Permits</v>
      </c>
      <c r="B36" s="4"/>
      <c r="C36" s="90">
        <f>'Sources and Uses'!H53</f>
        <v>0</v>
      </c>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0">
        <f t="shared" si="16"/>
        <v>0</v>
      </c>
      <c r="AD36" s="135">
        <f t="shared" si="17"/>
        <v>0</v>
      </c>
      <c r="AE36" s="12"/>
    </row>
    <row r="37" spans="1:31" x14ac:dyDescent="0.3">
      <c r="A37" s="71" t="str">
        <f>'Sources and Uses'!B54</f>
        <v>Clerk of the Works</v>
      </c>
      <c r="B37" s="4"/>
      <c r="C37" s="90">
        <f>'Sources and Uses'!H54</f>
        <v>0</v>
      </c>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0">
        <f>SUM(D37:AB37)</f>
        <v>0</v>
      </c>
      <c r="AD37" s="135">
        <f t="shared" si="17"/>
        <v>0</v>
      </c>
      <c r="AE37" s="12"/>
    </row>
    <row r="38" spans="1:31" x14ac:dyDescent="0.3">
      <c r="A38" s="71" t="str">
        <f>'Sources and Uses'!B55</f>
        <v>Environmental Engineer</v>
      </c>
      <c r="B38" s="4"/>
      <c r="C38" s="90">
        <f>'Sources and Uses'!H55</f>
        <v>0</v>
      </c>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0">
        <f t="shared" si="16"/>
        <v>0</v>
      </c>
      <c r="AD38" s="135">
        <f t="shared" si="17"/>
        <v>0</v>
      </c>
      <c r="AE38" s="12"/>
    </row>
    <row r="39" spans="1:31" x14ac:dyDescent="0.3">
      <c r="A39" s="71" t="str">
        <f>'Sources and Uses'!B56</f>
        <v>Legal</v>
      </c>
      <c r="B39" s="4"/>
      <c r="C39" s="90">
        <f>'Sources and Uses'!H56</f>
        <v>0</v>
      </c>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0">
        <f t="shared" si="16"/>
        <v>0</v>
      </c>
      <c r="AD39" s="135">
        <f t="shared" si="17"/>
        <v>0</v>
      </c>
      <c r="AE39" s="12"/>
    </row>
    <row r="40" spans="1:31" x14ac:dyDescent="0.3">
      <c r="A40" s="71" t="str">
        <f>'Sources and Uses'!B57</f>
        <v>Title and Recording</v>
      </c>
      <c r="B40" s="4"/>
      <c r="C40" s="90">
        <f>'Sources and Uses'!H57</f>
        <v>0</v>
      </c>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0">
        <f t="shared" si="16"/>
        <v>0</v>
      </c>
      <c r="AD40" s="135">
        <f t="shared" si="17"/>
        <v>0</v>
      </c>
      <c r="AE40" s="12"/>
    </row>
    <row r="41" spans="1:31" x14ac:dyDescent="0.3">
      <c r="A41" s="71" t="str">
        <f>'Sources and Uses'!B58</f>
        <v>Accounting and Cost Cert.</v>
      </c>
      <c r="B41" s="4"/>
      <c r="C41" s="90">
        <f>'Sources and Uses'!H58</f>
        <v>0</v>
      </c>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0">
        <f t="shared" si="16"/>
        <v>0</v>
      </c>
      <c r="AD41" s="135">
        <f t="shared" si="17"/>
        <v>0</v>
      </c>
      <c r="AE41" s="12"/>
    </row>
    <row r="42" spans="1:31" x14ac:dyDescent="0.3">
      <c r="A42" s="71" t="str">
        <f>'Sources and Uses'!B59</f>
        <v>Marketing and Commissions</v>
      </c>
      <c r="B42" s="4"/>
      <c r="C42" s="90">
        <f>'Sources and Uses'!H59</f>
        <v>0</v>
      </c>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0">
        <f t="shared" si="16"/>
        <v>0</v>
      </c>
      <c r="AD42" s="135">
        <f t="shared" si="17"/>
        <v>0</v>
      </c>
      <c r="AE42" s="12"/>
    </row>
    <row r="43" spans="1:31" x14ac:dyDescent="0.3">
      <c r="A43" s="71" t="str">
        <f>'Sources and Uses'!B60</f>
        <v>Real Estate Taxes</v>
      </c>
      <c r="B43" s="4"/>
      <c r="C43" s="90">
        <f>'Sources and Uses'!H60</f>
        <v>0</v>
      </c>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0">
        <f t="shared" si="16"/>
        <v>0</v>
      </c>
      <c r="AD43" s="135">
        <f t="shared" si="17"/>
        <v>0</v>
      </c>
      <c r="AE43" s="12"/>
    </row>
    <row r="44" spans="1:31" x14ac:dyDescent="0.3">
      <c r="A44" s="71" t="str">
        <f>'Sources and Uses'!B61</f>
        <v>Insurance</v>
      </c>
      <c r="B44" s="4"/>
      <c r="C44" s="90">
        <f>'Sources and Uses'!H61</f>
        <v>0</v>
      </c>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0">
        <f t="shared" si="16"/>
        <v>0</v>
      </c>
      <c r="AD44" s="135">
        <f t="shared" si="17"/>
        <v>0</v>
      </c>
      <c r="AE44" s="12"/>
    </row>
    <row r="45" spans="1:31" x14ac:dyDescent="0.3">
      <c r="A45" s="71" t="str">
        <f>'Sources and Uses'!B62</f>
        <v>Appraisal</v>
      </c>
      <c r="B45" s="4"/>
      <c r="C45" s="90">
        <f>'Sources and Uses'!H62</f>
        <v>0</v>
      </c>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0">
        <f t="shared" si="16"/>
        <v>0</v>
      </c>
      <c r="AD45" s="135">
        <f t="shared" si="17"/>
        <v>0</v>
      </c>
      <c r="AE45" s="12"/>
    </row>
    <row r="46" spans="1:31" x14ac:dyDescent="0.3">
      <c r="A46" s="71" t="str">
        <f>'Sources and Uses'!B63</f>
        <v>Security</v>
      </c>
      <c r="B46" s="4"/>
      <c r="C46" s="90">
        <f>'Sources and Uses'!H63</f>
        <v>0</v>
      </c>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0">
        <f t="shared" si="16"/>
        <v>0</v>
      </c>
      <c r="AD46" s="135">
        <f t="shared" si="17"/>
        <v>0</v>
      </c>
      <c r="AE46" s="12"/>
    </row>
    <row r="47" spans="1:31" x14ac:dyDescent="0.3">
      <c r="A47" s="71" t="str">
        <f>'Sources and Uses'!B64</f>
        <v>Construction Loan Interest</v>
      </c>
      <c r="B47" s="4"/>
      <c r="C47" s="90">
        <f>'Sources and Uses'!H64</f>
        <v>0</v>
      </c>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0">
        <f>SUM(D47:AB47)</f>
        <v>0</v>
      </c>
      <c r="AD47" s="135">
        <f t="shared" si="17"/>
        <v>0</v>
      </c>
      <c r="AE47" s="12"/>
    </row>
    <row r="48" spans="1:31" x14ac:dyDescent="0.3">
      <c r="A48" s="71" t="str">
        <f>'Sources and Uses'!B65</f>
        <v>Inspecting Engineer</v>
      </c>
      <c r="B48" s="4"/>
      <c r="C48" s="90">
        <f>'Sources and Uses'!H65</f>
        <v>0</v>
      </c>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0">
        <f t="shared" si="16"/>
        <v>0</v>
      </c>
      <c r="AD48" s="135">
        <f t="shared" si="17"/>
        <v>0</v>
      </c>
      <c r="AE48" s="12"/>
    </row>
    <row r="49" spans="1:31" x14ac:dyDescent="0.3">
      <c r="A49" s="88" t="str">
        <f>'Sources and Uses'!B66</f>
        <v>Fees: (insert)</v>
      </c>
      <c r="B49" s="95"/>
      <c r="C49" s="90">
        <f>'Sources and Uses'!H66</f>
        <v>0</v>
      </c>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0">
        <f t="shared" si="16"/>
        <v>0</v>
      </c>
      <c r="AD49" s="135">
        <f t="shared" si="17"/>
        <v>0</v>
      </c>
      <c r="AE49" s="12"/>
    </row>
    <row r="50" spans="1:31" x14ac:dyDescent="0.3">
      <c r="A50" s="88" t="str">
        <f>'Sources and Uses'!B67</f>
        <v>Fees: (insert)</v>
      </c>
      <c r="B50" s="95"/>
      <c r="C50" s="90">
        <f>'Sources and Uses'!H67</f>
        <v>0</v>
      </c>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0">
        <f t="shared" si="16"/>
        <v>0</v>
      </c>
      <c r="AD50" s="135">
        <f t="shared" si="17"/>
        <v>0</v>
      </c>
      <c r="AE50" s="12"/>
    </row>
    <row r="51" spans="1:31" x14ac:dyDescent="0.3">
      <c r="A51" s="71" t="str">
        <f>'Sources and Uses'!B68</f>
        <v>Credit Enhancement Fees</v>
      </c>
      <c r="B51" s="4"/>
      <c r="C51" s="90">
        <f>'Sources and Uses'!H68</f>
        <v>0</v>
      </c>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0">
        <f t="shared" si="16"/>
        <v>0</v>
      </c>
      <c r="AD51" s="135">
        <f t="shared" si="17"/>
        <v>0</v>
      </c>
      <c r="AE51" s="12"/>
    </row>
    <row r="52" spans="1:31" x14ac:dyDescent="0.3">
      <c r="A52" s="71" t="str">
        <f>'Sources and Uses'!B69</f>
        <v>Letter of Credit Fees</v>
      </c>
      <c r="B52" s="4"/>
      <c r="C52" s="90">
        <f>'Sources and Uses'!H69</f>
        <v>0</v>
      </c>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0">
        <f t="shared" si="16"/>
        <v>0</v>
      </c>
      <c r="AD52" s="135">
        <f t="shared" si="17"/>
        <v>0</v>
      </c>
      <c r="AE52" s="12"/>
    </row>
    <row r="53" spans="1:31" x14ac:dyDescent="0.3">
      <c r="A53" s="71" t="str">
        <f>'Sources and Uses'!B70</f>
        <v>Other Financing Fees</v>
      </c>
      <c r="B53" s="4"/>
      <c r="C53" s="90">
        <f>'Sources and Uses'!H70</f>
        <v>0</v>
      </c>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0">
        <f t="shared" si="16"/>
        <v>0</v>
      </c>
      <c r="AD53" s="135">
        <f t="shared" si="17"/>
        <v>0</v>
      </c>
      <c r="AE53" s="12"/>
    </row>
    <row r="54" spans="1:31" x14ac:dyDescent="0.3">
      <c r="A54" s="71" t="str">
        <f>'Sources and Uses'!B71</f>
        <v>Development Consultant</v>
      </c>
      <c r="B54" s="4"/>
      <c r="C54" s="90">
        <f>'Sources and Uses'!H71</f>
        <v>0</v>
      </c>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0">
        <f t="shared" si="16"/>
        <v>0</v>
      </c>
      <c r="AD54" s="135">
        <f t="shared" si="17"/>
        <v>0</v>
      </c>
      <c r="AE54" s="12"/>
    </row>
    <row r="55" spans="1:31" x14ac:dyDescent="0.3">
      <c r="A55" s="88" t="str">
        <f>'Sources and Uses'!B72</f>
        <v xml:space="preserve">Other: </v>
      </c>
      <c r="B55" s="95"/>
      <c r="C55" s="90">
        <f>'Sources and Uses'!H72</f>
        <v>0</v>
      </c>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0">
        <f t="shared" si="16"/>
        <v>0</v>
      </c>
      <c r="AD55" s="135">
        <f t="shared" si="17"/>
        <v>0</v>
      </c>
      <c r="AE55" s="12"/>
    </row>
    <row r="56" spans="1:31" x14ac:dyDescent="0.3">
      <c r="A56" s="88" t="str">
        <f>'Sources and Uses'!B73</f>
        <v xml:space="preserve">Other: </v>
      </c>
      <c r="B56" s="95"/>
      <c r="C56" s="90">
        <f>'Sources and Uses'!H73</f>
        <v>0</v>
      </c>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0">
        <f t="shared" si="16"/>
        <v>0</v>
      </c>
      <c r="AD56" s="135">
        <f t="shared" si="17"/>
        <v>0</v>
      </c>
      <c r="AE56" s="12"/>
    </row>
    <row r="57" spans="1:31" x14ac:dyDescent="0.3">
      <c r="A57" s="88" t="str">
        <f>'Sources and Uses'!B74</f>
        <v xml:space="preserve">Other: </v>
      </c>
      <c r="B57" s="95"/>
      <c r="C57" s="90">
        <f>'Sources and Uses'!H74</f>
        <v>0</v>
      </c>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0">
        <f t="shared" si="16"/>
        <v>0</v>
      </c>
      <c r="AD57" s="135">
        <f t="shared" si="17"/>
        <v>0</v>
      </c>
      <c r="AE57" s="12"/>
    </row>
    <row r="58" spans="1:31" x14ac:dyDescent="0.3">
      <c r="A58" s="71" t="str">
        <f>'Sources and Uses'!B75</f>
        <v>Soft Cost Contingency</v>
      </c>
      <c r="B58" s="4"/>
      <c r="C58" s="91">
        <f>'Sources and Uses'!H75</f>
        <v>0</v>
      </c>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0">
        <f t="shared" si="16"/>
        <v>0</v>
      </c>
      <c r="AD58" s="135">
        <f t="shared" si="17"/>
        <v>0</v>
      </c>
      <c r="AE58" s="12"/>
    </row>
    <row r="59" spans="1:31" x14ac:dyDescent="0.3">
      <c r="A59" s="5"/>
      <c r="B59" s="57" t="s">
        <v>315</v>
      </c>
      <c r="C59" s="96">
        <f t="shared" ref="C59:AB59" si="18">SUM(C35:C58)</f>
        <v>0</v>
      </c>
      <c r="D59" s="96">
        <f t="shared" si="18"/>
        <v>0</v>
      </c>
      <c r="E59" s="96">
        <f t="shared" si="18"/>
        <v>0</v>
      </c>
      <c r="F59" s="96">
        <f t="shared" si="18"/>
        <v>0</v>
      </c>
      <c r="G59" s="96">
        <f t="shared" si="18"/>
        <v>0</v>
      </c>
      <c r="H59" s="96">
        <f t="shared" si="18"/>
        <v>0</v>
      </c>
      <c r="I59" s="96">
        <f t="shared" si="18"/>
        <v>0</v>
      </c>
      <c r="J59" s="96">
        <f t="shared" si="18"/>
        <v>0</v>
      </c>
      <c r="K59" s="96">
        <f t="shared" si="18"/>
        <v>0</v>
      </c>
      <c r="L59" s="96">
        <f t="shared" si="18"/>
        <v>0</v>
      </c>
      <c r="M59" s="96">
        <f t="shared" si="18"/>
        <v>0</v>
      </c>
      <c r="N59" s="96">
        <f t="shared" si="18"/>
        <v>0</v>
      </c>
      <c r="O59" s="96">
        <f t="shared" si="18"/>
        <v>0</v>
      </c>
      <c r="P59" s="96">
        <f t="shared" si="18"/>
        <v>0</v>
      </c>
      <c r="Q59" s="96">
        <f t="shared" si="18"/>
        <v>0</v>
      </c>
      <c r="R59" s="96">
        <f t="shared" si="18"/>
        <v>0</v>
      </c>
      <c r="S59" s="96">
        <f t="shared" si="18"/>
        <v>0</v>
      </c>
      <c r="T59" s="96">
        <f t="shared" ref="T59" si="19">SUM(T35:T58)</f>
        <v>0</v>
      </c>
      <c r="U59" s="96">
        <f t="shared" ref="U59" si="20">SUM(U35:U58)</f>
        <v>0</v>
      </c>
      <c r="V59" s="96">
        <f t="shared" ref="V59" si="21">SUM(V35:V58)</f>
        <v>0</v>
      </c>
      <c r="W59" s="96">
        <f t="shared" ref="W59" si="22">SUM(W35:W58)</f>
        <v>0</v>
      </c>
      <c r="X59" s="96">
        <f t="shared" ref="X59" si="23">SUM(X35:X58)</f>
        <v>0</v>
      </c>
      <c r="Y59" s="96">
        <f t="shared" ref="Y59" si="24">SUM(Y35:Y58)</f>
        <v>0</v>
      </c>
      <c r="Z59" s="96">
        <f t="shared" ref="Z59" si="25">SUM(Z35:Z58)</f>
        <v>0</v>
      </c>
      <c r="AA59" s="96">
        <f t="shared" ref="AA59" si="26">SUM(AA35:AA58)</f>
        <v>0</v>
      </c>
      <c r="AB59" s="96">
        <f t="shared" si="18"/>
        <v>0</v>
      </c>
      <c r="AC59" s="89">
        <f t="shared" si="16"/>
        <v>0</v>
      </c>
      <c r="AD59" s="135">
        <f t="shared" si="17"/>
        <v>0</v>
      </c>
      <c r="AE59" s="12"/>
    </row>
    <row r="60" spans="1:31" x14ac:dyDescent="0.3">
      <c r="A60" s="4"/>
      <c r="B60" s="4"/>
      <c r="C60" s="4"/>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104"/>
      <c r="AD60" s="135"/>
      <c r="AE60" s="12"/>
    </row>
    <row r="61" spans="1:31" x14ac:dyDescent="0.3">
      <c r="A61" s="425" t="s">
        <v>331</v>
      </c>
      <c r="B61" s="425"/>
      <c r="C61" s="96">
        <f t="shared" ref="C61:AC61" si="27">C28+C32+C59</f>
        <v>0</v>
      </c>
      <c r="D61" s="96">
        <f t="shared" si="27"/>
        <v>0</v>
      </c>
      <c r="E61" s="96">
        <f t="shared" si="27"/>
        <v>0</v>
      </c>
      <c r="F61" s="96">
        <f t="shared" si="27"/>
        <v>0</v>
      </c>
      <c r="G61" s="96">
        <f t="shared" si="27"/>
        <v>0</v>
      </c>
      <c r="H61" s="96">
        <f t="shared" si="27"/>
        <v>0</v>
      </c>
      <c r="I61" s="96">
        <f t="shared" si="27"/>
        <v>0</v>
      </c>
      <c r="J61" s="96">
        <f t="shared" si="27"/>
        <v>0</v>
      </c>
      <c r="K61" s="96">
        <f t="shared" si="27"/>
        <v>0</v>
      </c>
      <c r="L61" s="96">
        <f t="shared" si="27"/>
        <v>0</v>
      </c>
      <c r="M61" s="96">
        <f t="shared" si="27"/>
        <v>0</v>
      </c>
      <c r="N61" s="96">
        <f t="shared" si="27"/>
        <v>0</v>
      </c>
      <c r="O61" s="96">
        <f t="shared" si="27"/>
        <v>0</v>
      </c>
      <c r="P61" s="96">
        <f t="shared" si="27"/>
        <v>0</v>
      </c>
      <c r="Q61" s="96">
        <f t="shared" si="27"/>
        <v>0</v>
      </c>
      <c r="R61" s="96">
        <f t="shared" si="27"/>
        <v>0</v>
      </c>
      <c r="S61" s="96">
        <f t="shared" si="27"/>
        <v>0</v>
      </c>
      <c r="T61" s="96">
        <f t="shared" si="27"/>
        <v>0</v>
      </c>
      <c r="U61" s="96">
        <f t="shared" si="27"/>
        <v>0</v>
      </c>
      <c r="V61" s="96">
        <f t="shared" si="27"/>
        <v>0</v>
      </c>
      <c r="W61" s="96">
        <f t="shared" si="27"/>
        <v>0</v>
      </c>
      <c r="X61" s="96">
        <f t="shared" si="27"/>
        <v>0</v>
      </c>
      <c r="Y61" s="96">
        <f t="shared" si="27"/>
        <v>0</v>
      </c>
      <c r="Z61" s="96">
        <f t="shared" si="27"/>
        <v>0</v>
      </c>
      <c r="AA61" s="96">
        <f t="shared" si="27"/>
        <v>0</v>
      </c>
      <c r="AB61" s="96">
        <f t="shared" si="27"/>
        <v>0</v>
      </c>
      <c r="AC61" s="96">
        <f t="shared" si="27"/>
        <v>0</v>
      </c>
      <c r="AD61" s="135">
        <f>C61-AC61</f>
        <v>0</v>
      </c>
      <c r="AE61" s="12"/>
    </row>
    <row r="62" spans="1:31" x14ac:dyDescent="0.3">
      <c r="A62" s="4"/>
      <c r="B62" s="4"/>
      <c r="C62" s="4"/>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104"/>
      <c r="AD62" s="135">
        <f>C62-AC62</f>
        <v>0</v>
      </c>
      <c r="AE62" s="12"/>
    </row>
    <row r="63" spans="1:31" x14ac:dyDescent="0.3">
      <c r="A63" s="71" t="s">
        <v>63</v>
      </c>
      <c r="B63" s="4"/>
      <c r="C63" s="90">
        <f>'Sources and Uses'!H81</f>
        <v>0</v>
      </c>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100">
        <f>SUM(D63:AB63)</f>
        <v>0</v>
      </c>
      <c r="AD63" s="135">
        <f>C63-AC63</f>
        <v>0</v>
      </c>
      <c r="AE63" s="12"/>
    </row>
    <row r="64" spans="1:31" x14ac:dyDescent="0.3">
      <c r="A64" s="71" t="s">
        <v>64</v>
      </c>
      <c r="B64" s="4"/>
      <c r="C64" s="90">
        <f>'Sources and Uses'!H82</f>
        <v>0</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100">
        <f t="shared" ref="AC64:AC65" si="28">SUM(D64:AB64)</f>
        <v>0</v>
      </c>
      <c r="AD64" s="135">
        <f>C64-AC64</f>
        <v>0</v>
      </c>
      <c r="AE64" s="12"/>
    </row>
    <row r="65" spans="1:31" x14ac:dyDescent="0.3">
      <c r="A65" s="71" t="s">
        <v>65</v>
      </c>
      <c r="B65" s="4"/>
      <c r="C65" s="90">
        <f>'Sources and Uses'!H83</f>
        <v>0</v>
      </c>
      <c r="D65" s="97"/>
      <c r="E65" s="97"/>
      <c r="F65" s="97"/>
      <c r="G65" s="97"/>
      <c r="H65" s="97"/>
      <c r="I65" s="97"/>
      <c r="J65" s="97"/>
      <c r="K65" s="97"/>
      <c r="L65" s="97"/>
      <c r="M65" s="97"/>
      <c r="N65" s="97"/>
      <c r="O65" s="97"/>
      <c r="P65" s="97"/>
      <c r="Q65" s="97"/>
      <c r="R65" s="97"/>
      <c r="S65" s="97"/>
      <c r="T65" s="97"/>
      <c r="U65" s="97"/>
      <c r="V65" s="97"/>
      <c r="W65" s="97"/>
      <c r="X65" s="97"/>
      <c r="Y65" s="97"/>
      <c r="Z65" s="97"/>
      <c r="AA65" s="97"/>
      <c r="AB65" s="97"/>
      <c r="AC65" s="100">
        <f t="shared" si="28"/>
        <v>0</v>
      </c>
      <c r="AD65" s="135">
        <f>C65-AC65</f>
        <v>0</v>
      </c>
      <c r="AE65" s="12"/>
    </row>
    <row r="66" spans="1:31" x14ac:dyDescent="0.3">
      <c r="A66" s="4"/>
      <c r="B66" s="4"/>
      <c r="C66" s="4"/>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135"/>
      <c r="AE66" s="12"/>
    </row>
    <row r="67" spans="1:31" ht="15" customHeight="1" x14ac:dyDescent="0.3">
      <c r="A67" s="425" t="s">
        <v>66</v>
      </c>
      <c r="B67" s="425" t="s">
        <v>66</v>
      </c>
      <c r="C67" s="89">
        <f>+C61+C63+C64+C65</f>
        <v>0</v>
      </c>
      <c r="D67" s="89">
        <f>D61+SUM(D63:D65)</f>
        <v>0</v>
      </c>
      <c r="E67" s="89">
        <f t="shared" ref="E67:R67" si="29">E61+SUM(E63:E65)</f>
        <v>0</v>
      </c>
      <c r="F67" s="89">
        <f t="shared" si="29"/>
        <v>0</v>
      </c>
      <c r="G67" s="89">
        <f t="shared" si="29"/>
        <v>0</v>
      </c>
      <c r="H67" s="89">
        <f t="shared" si="29"/>
        <v>0</v>
      </c>
      <c r="I67" s="89">
        <f t="shared" si="29"/>
        <v>0</v>
      </c>
      <c r="J67" s="89">
        <f t="shared" si="29"/>
        <v>0</v>
      </c>
      <c r="K67" s="89">
        <f t="shared" si="29"/>
        <v>0</v>
      </c>
      <c r="L67" s="89">
        <f t="shared" si="29"/>
        <v>0</v>
      </c>
      <c r="M67" s="89">
        <f t="shared" si="29"/>
        <v>0</v>
      </c>
      <c r="N67" s="89">
        <f t="shared" si="29"/>
        <v>0</v>
      </c>
      <c r="O67" s="89">
        <f t="shared" si="29"/>
        <v>0</v>
      </c>
      <c r="P67" s="89">
        <f t="shared" si="29"/>
        <v>0</v>
      </c>
      <c r="Q67" s="89">
        <f t="shared" si="29"/>
        <v>0</v>
      </c>
      <c r="R67" s="89">
        <f t="shared" si="29"/>
        <v>0</v>
      </c>
      <c r="S67" s="89">
        <f>S61+SUM(S63:S65)</f>
        <v>0</v>
      </c>
      <c r="T67" s="89">
        <f t="shared" ref="T67:AB67" si="30">T61+SUM(T63:T65)</f>
        <v>0</v>
      </c>
      <c r="U67" s="89">
        <f t="shared" si="30"/>
        <v>0</v>
      </c>
      <c r="V67" s="89">
        <f t="shared" si="30"/>
        <v>0</v>
      </c>
      <c r="W67" s="89">
        <f>W61+SUM(W63:W65)</f>
        <v>0</v>
      </c>
      <c r="X67" s="89">
        <f t="shared" si="30"/>
        <v>0</v>
      </c>
      <c r="Y67" s="89">
        <f t="shared" si="30"/>
        <v>0</v>
      </c>
      <c r="Z67" s="89">
        <f t="shared" si="30"/>
        <v>0</v>
      </c>
      <c r="AA67" s="89">
        <f t="shared" si="30"/>
        <v>0</v>
      </c>
      <c r="AB67" s="89">
        <f t="shared" si="30"/>
        <v>0</v>
      </c>
      <c r="AC67" s="89">
        <f>SUM(D67:AB67)</f>
        <v>0</v>
      </c>
      <c r="AD67" s="135">
        <f>C67-AC67</f>
        <v>0</v>
      </c>
      <c r="AE67" s="12"/>
    </row>
    <row r="68" spans="1:31" x14ac:dyDescent="0.3">
      <c r="A68" s="15"/>
      <c r="B68" s="15"/>
      <c r="C68" s="15"/>
    </row>
  </sheetData>
  <mergeCells count="8">
    <mergeCell ref="A67:B67"/>
    <mergeCell ref="A61:B61"/>
    <mergeCell ref="A1:AA1"/>
    <mergeCell ref="A2:AA2"/>
    <mergeCell ref="A21:B21"/>
    <mergeCell ref="A25:B25"/>
    <mergeCell ref="B5:C5"/>
    <mergeCell ref="B24:C24"/>
  </mergeCells>
  <phoneticPr fontId="14" type="noConversion"/>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DBB57-9F46-4B30-ACB4-362DB0EABAA7}">
  <dimension ref="A1:I89"/>
  <sheetViews>
    <sheetView tabSelected="1" workbookViewId="0">
      <selection activeCell="L15" sqref="L15"/>
    </sheetView>
  </sheetViews>
  <sheetFormatPr defaultRowHeight="14.5" x14ac:dyDescent="0.35"/>
  <cols>
    <col min="1" max="1" width="26.453125" bestFit="1" customWidth="1"/>
    <col min="2" max="2" width="11.54296875" customWidth="1"/>
    <col min="3" max="3" width="29.453125" bestFit="1" customWidth="1"/>
    <col min="4" max="4" width="11.08984375" bestFit="1" customWidth="1"/>
    <col min="5" max="6" width="9.54296875" bestFit="1" customWidth="1"/>
    <col min="7" max="9" width="10.54296875" bestFit="1" customWidth="1"/>
  </cols>
  <sheetData>
    <row r="1" spans="1:9" x14ac:dyDescent="0.35">
      <c r="A1" s="289"/>
      <c r="B1" s="289"/>
      <c r="C1" s="290"/>
      <c r="D1" s="429" t="s">
        <v>274</v>
      </c>
      <c r="E1" s="429" t="s">
        <v>275</v>
      </c>
      <c r="F1" s="429" t="s">
        <v>276</v>
      </c>
      <c r="G1" s="429" t="s">
        <v>277</v>
      </c>
      <c r="H1" s="429" t="s">
        <v>278</v>
      </c>
      <c r="I1" s="429" t="s">
        <v>279</v>
      </c>
    </row>
    <row r="2" spans="1:9" ht="15" thickBot="1" x14ac:dyDescent="0.4">
      <c r="A2" s="291" t="s">
        <v>418</v>
      </c>
      <c r="B2" s="291" t="s">
        <v>419</v>
      </c>
      <c r="C2" s="292" t="s">
        <v>420</v>
      </c>
      <c r="D2" s="430"/>
      <c r="E2" s="430"/>
      <c r="F2" s="430"/>
      <c r="G2" s="430"/>
      <c r="H2" s="430"/>
      <c r="I2" s="430"/>
    </row>
    <row r="3" spans="1:9" x14ac:dyDescent="0.35">
      <c r="A3" s="293" t="s">
        <v>421</v>
      </c>
      <c r="B3" s="294">
        <f>SUM(D3:I3)</f>
        <v>0</v>
      </c>
      <c r="C3" s="295" t="s">
        <v>422</v>
      </c>
      <c r="D3" s="296"/>
      <c r="E3" s="296"/>
      <c r="F3" s="296"/>
      <c r="G3" s="296"/>
      <c r="H3" s="296"/>
      <c r="I3" s="296"/>
    </row>
    <row r="4" spans="1:9" x14ac:dyDescent="0.35">
      <c r="A4" s="297"/>
      <c r="B4" s="297"/>
      <c r="C4" s="298" t="s">
        <v>150</v>
      </c>
      <c r="D4" s="299"/>
      <c r="E4" s="299"/>
      <c r="F4" s="299"/>
      <c r="G4" s="299"/>
      <c r="H4" s="299"/>
      <c r="I4" s="299"/>
    </row>
    <row r="5" spans="1:9" x14ac:dyDescent="0.35">
      <c r="A5" s="297"/>
      <c r="B5" s="297"/>
      <c r="C5" s="300" t="s">
        <v>423</v>
      </c>
      <c r="D5" s="301">
        <f>D4*$B$60</f>
        <v>0</v>
      </c>
      <c r="E5" s="301">
        <f>E4*$B$60</f>
        <v>0</v>
      </c>
      <c r="F5" s="301">
        <f t="shared" ref="F5:I5" si="0">F4*$B$60</f>
        <v>0</v>
      </c>
      <c r="G5" s="301">
        <f t="shared" si="0"/>
        <v>0</v>
      </c>
      <c r="H5" s="301">
        <f t="shared" si="0"/>
        <v>0</v>
      </c>
      <c r="I5" s="301">
        <f t="shared" si="0"/>
        <v>0</v>
      </c>
    </row>
    <row r="6" spans="1:9" x14ac:dyDescent="0.35">
      <c r="A6" s="297"/>
      <c r="B6" s="297"/>
      <c r="C6" s="302" t="s">
        <v>424</v>
      </c>
      <c r="D6" s="303">
        <f t="shared" ref="D6:I6" si="1">D4-D5</f>
        <v>0</v>
      </c>
      <c r="E6" s="303">
        <f t="shared" si="1"/>
        <v>0</v>
      </c>
      <c r="F6" s="303">
        <f t="shared" si="1"/>
        <v>0</v>
      </c>
      <c r="G6" s="303">
        <f t="shared" si="1"/>
        <v>0</v>
      </c>
      <c r="H6" s="303">
        <f t="shared" si="1"/>
        <v>0</v>
      </c>
      <c r="I6" s="303">
        <f t="shared" si="1"/>
        <v>0</v>
      </c>
    </row>
    <row r="7" spans="1:9" x14ac:dyDescent="0.35">
      <c r="A7" s="297"/>
      <c r="B7" s="297"/>
      <c r="C7" s="304" t="s">
        <v>425</v>
      </c>
      <c r="D7" s="305">
        <f>PMT($B$61/12,$B$62*12,-D6)</f>
        <v>0</v>
      </c>
      <c r="E7" s="305">
        <f t="shared" ref="E7:I7" si="2">PMT($B$61/12,$B$62*12,-E6)</f>
        <v>0</v>
      </c>
      <c r="F7" s="305">
        <f t="shared" si="2"/>
        <v>0</v>
      </c>
      <c r="G7" s="305">
        <f t="shared" si="2"/>
        <v>0</v>
      </c>
      <c r="H7" s="305">
        <f t="shared" si="2"/>
        <v>0</v>
      </c>
      <c r="I7" s="305">
        <f t="shared" si="2"/>
        <v>0</v>
      </c>
    </row>
    <row r="8" spans="1:9" x14ac:dyDescent="0.35">
      <c r="A8" s="297"/>
      <c r="B8" s="297"/>
      <c r="C8" s="304" t="s">
        <v>426</v>
      </c>
      <c r="D8" s="306">
        <f t="shared" ref="D8:I8" si="3">(0.0078*D6)/12</f>
        <v>0</v>
      </c>
      <c r="E8" s="306">
        <f t="shared" si="3"/>
        <v>0</v>
      </c>
      <c r="F8" s="306">
        <f t="shared" si="3"/>
        <v>0</v>
      </c>
      <c r="G8" s="306">
        <f t="shared" si="3"/>
        <v>0</v>
      </c>
      <c r="H8" s="306">
        <f t="shared" si="3"/>
        <v>0</v>
      </c>
      <c r="I8" s="306">
        <f t="shared" si="3"/>
        <v>0</v>
      </c>
    </row>
    <row r="9" spans="1:9" x14ac:dyDescent="0.35">
      <c r="A9" s="307"/>
      <c r="B9" s="307"/>
      <c r="C9" s="304" t="s">
        <v>427</v>
      </c>
      <c r="D9" s="306">
        <f>((D4/1000)*$B$63)/12</f>
        <v>0</v>
      </c>
      <c r="E9" s="306">
        <f t="shared" ref="E9:I9" si="4">((E4/1000)*$B$63)/12</f>
        <v>0</v>
      </c>
      <c r="F9" s="306">
        <f t="shared" si="4"/>
        <v>0</v>
      </c>
      <c r="G9" s="306">
        <f t="shared" si="4"/>
        <v>0</v>
      </c>
      <c r="H9" s="306">
        <f t="shared" si="4"/>
        <v>0</v>
      </c>
      <c r="I9" s="306">
        <f t="shared" si="4"/>
        <v>0</v>
      </c>
    </row>
    <row r="10" spans="1:9" x14ac:dyDescent="0.35">
      <c r="A10" s="307"/>
      <c r="B10" s="307"/>
      <c r="C10" s="304" t="s">
        <v>54</v>
      </c>
      <c r="D10" s="306">
        <f t="shared" ref="D10:I10" si="5">((D4/1000)*4)/12</f>
        <v>0</v>
      </c>
      <c r="E10" s="306">
        <f t="shared" si="5"/>
        <v>0</v>
      </c>
      <c r="F10" s="306">
        <f t="shared" si="5"/>
        <v>0</v>
      </c>
      <c r="G10" s="306">
        <f t="shared" si="5"/>
        <v>0</v>
      </c>
      <c r="H10" s="306">
        <f t="shared" si="5"/>
        <v>0</v>
      </c>
      <c r="I10" s="306">
        <f t="shared" si="5"/>
        <v>0</v>
      </c>
    </row>
    <row r="11" spans="1:9" x14ac:dyDescent="0.35">
      <c r="A11" s="307"/>
      <c r="B11" s="307"/>
      <c r="C11" s="304" t="s">
        <v>428</v>
      </c>
      <c r="D11" s="308"/>
      <c r="E11" s="308"/>
      <c r="F11" s="308"/>
      <c r="G11" s="308"/>
      <c r="H11" s="308"/>
      <c r="I11" s="308"/>
    </row>
    <row r="12" spans="1:9" x14ac:dyDescent="0.35">
      <c r="A12" s="307"/>
      <c r="B12" s="307"/>
      <c r="C12" s="300" t="s">
        <v>429</v>
      </c>
      <c r="D12" s="301">
        <f t="shared" ref="D12:I12" si="6">SUM(D7:D11)</f>
        <v>0</v>
      </c>
      <c r="E12" s="301">
        <f t="shared" si="6"/>
        <v>0</v>
      </c>
      <c r="F12" s="301">
        <f t="shared" si="6"/>
        <v>0</v>
      </c>
      <c r="G12" s="301">
        <f t="shared" si="6"/>
        <v>0</v>
      </c>
      <c r="H12" s="301">
        <f t="shared" si="6"/>
        <v>0</v>
      </c>
      <c r="I12" s="301">
        <f t="shared" si="6"/>
        <v>0</v>
      </c>
    </row>
    <row r="13" spans="1:9" ht="15" thickBot="1" x14ac:dyDescent="0.4">
      <c r="A13" s="309"/>
      <c r="B13" s="309"/>
      <c r="C13" s="310" t="s">
        <v>430</v>
      </c>
      <c r="D13" s="311">
        <f t="shared" ref="D13:I13" si="7">(D12*12)/0.3</f>
        <v>0</v>
      </c>
      <c r="E13" s="311">
        <f t="shared" si="7"/>
        <v>0</v>
      </c>
      <c r="F13" s="311">
        <f t="shared" si="7"/>
        <v>0</v>
      </c>
      <c r="G13" s="311">
        <f t="shared" si="7"/>
        <v>0</v>
      </c>
      <c r="H13" s="311">
        <f t="shared" si="7"/>
        <v>0</v>
      </c>
      <c r="I13" s="311">
        <f t="shared" si="7"/>
        <v>0</v>
      </c>
    </row>
    <row r="14" spans="1:9" x14ac:dyDescent="0.35">
      <c r="A14" s="293" t="s">
        <v>431</v>
      </c>
      <c r="B14" s="294">
        <f>SUM(D14:I14)</f>
        <v>0</v>
      </c>
      <c r="C14" s="295" t="s">
        <v>422</v>
      </c>
      <c r="D14" s="296"/>
      <c r="E14" s="296"/>
      <c r="F14" s="296"/>
      <c r="G14" s="296"/>
      <c r="H14" s="296"/>
      <c r="I14" s="296"/>
    </row>
    <row r="15" spans="1:9" x14ac:dyDescent="0.35">
      <c r="A15" s="297"/>
      <c r="B15" s="297"/>
      <c r="C15" s="298" t="s">
        <v>150</v>
      </c>
      <c r="D15" s="299"/>
      <c r="E15" s="299"/>
      <c r="F15" s="299"/>
      <c r="G15" s="299"/>
      <c r="H15" s="299"/>
      <c r="I15" s="299"/>
    </row>
    <row r="16" spans="1:9" x14ac:dyDescent="0.35">
      <c r="A16" s="297"/>
      <c r="B16" s="297"/>
      <c r="C16" s="300" t="s">
        <v>423</v>
      </c>
      <c r="D16" s="301">
        <f>D15*$B$60</f>
        <v>0</v>
      </c>
      <c r="E16" s="301">
        <f t="shared" ref="E16:I16" si="8">E15*$B$60</f>
        <v>0</v>
      </c>
      <c r="F16" s="301">
        <f t="shared" si="8"/>
        <v>0</v>
      </c>
      <c r="G16" s="301">
        <f t="shared" si="8"/>
        <v>0</v>
      </c>
      <c r="H16" s="301">
        <f t="shared" si="8"/>
        <v>0</v>
      </c>
      <c r="I16" s="301">
        <f t="shared" si="8"/>
        <v>0</v>
      </c>
    </row>
    <row r="17" spans="1:9" x14ac:dyDescent="0.35">
      <c r="A17" s="297"/>
      <c r="B17" s="297"/>
      <c r="C17" s="302" t="s">
        <v>424</v>
      </c>
      <c r="D17" s="303">
        <f t="shared" ref="D17:I17" si="9">D15-D16</f>
        <v>0</v>
      </c>
      <c r="E17" s="303">
        <f t="shared" si="9"/>
        <v>0</v>
      </c>
      <c r="F17" s="303">
        <f t="shared" si="9"/>
        <v>0</v>
      </c>
      <c r="G17" s="303">
        <f t="shared" si="9"/>
        <v>0</v>
      </c>
      <c r="H17" s="303">
        <f t="shared" si="9"/>
        <v>0</v>
      </c>
      <c r="I17" s="303">
        <f t="shared" si="9"/>
        <v>0</v>
      </c>
    </row>
    <row r="18" spans="1:9" x14ac:dyDescent="0.35">
      <c r="A18" s="297"/>
      <c r="B18" s="297"/>
      <c r="C18" s="304" t="s">
        <v>425</v>
      </c>
      <c r="D18" s="305">
        <f>PMT($B$61/12,$B$62*12,-D17)</f>
        <v>0</v>
      </c>
      <c r="E18" s="305">
        <f t="shared" ref="E18:I18" si="10">PMT($B$61/12,$B$62*12,-E17)</f>
        <v>0</v>
      </c>
      <c r="F18" s="305">
        <f t="shared" si="10"/>
        <v>0</v>
      </c>
      <c r="G18" s="305">
        <f t="shared" si="10"/>
        <v>0</v>
      </c>
      <c r="H18" s="305">
        <f t="shared" si="10"/>
        <v>0</v>
      </c>
      <c r="I18" s="305">
        <f t="shared" si="10"/>
        <v>0</v>
      </c>
    </row>
    <row r="19" spans="1:9" x14ac:dyDescent="0.35">
      <c r="A19" s="297"/>
      <c r="B19" s="297"/>
      <c r="C19" s="304" t="s">
        <v>426</v>
      </c>
      <c r="D19" s="306">
        <f t="shared" ref="D19:I19" si="11">(0.0078*D17)/12</f>
        <v>0</v>
      </c>
      <c r="E19" s="306">
        <f t="shared" si="11"/>
        <v>0</v>
      </c>
      <c r="F19" s="306">
        <f t="shared" si="11"/>
        <v>0</v>
      </c>
      <c r="G19" s="306">
        <f t="shared" si="11"/>
        <v>0</v>
      </c>
      <c r="H19" s="306">
        <f t="shared" si="11"/>
        <v>0</v>
      </c>
      <c r="I19" s="306">
        <f t="shared" si="11"/>
        <v>0</v>
      </c>
    </row>
    <row r="20" spans="1:9" x14ac:dyDescent="0.35">
      <c r="A20" s="307"/>
      <c r="B20" s="307"/>
      <c r="C20" s="304" t="s">
        <v>427</v>
      </c>
      <c r="D20" s="306">
        <f>((D15/1000)*$B$63)/12</f>
        <v>0</v>
      </c>
      <c r="E20" s="306">
        <f t="shared" ref="E20:I20" si="12">((E15/1000)*$B$63)/12</f>
        <v>0</v>
      </c>
      <c r="F20" s="306">
        <f t="shared" si="12"/>
        <v>0</v>
      </c>
      <c r="G20" s="306">
        <f t="shared" si="12"/>
        <v>0</v>
      </c>
      <c r="H20" s="306">
        <f t="shared" si="12"/>
        <v>0</v>
      </c>
      <c r="I20" s="306">
        <f t="shared" si="12"/>
        <v>0</v>
      </c>
    </row>
    <row r="21" spans="1:9" x14ac:dyDescent="0.35">
      <c r="A21" s="307"/>
      <c r="B21" s="307"/>
      <c r="C21" s="304" t="s">
        <v>54</v>
      </c>
      <c r="D21" s="306">
        <f t="shared" ref="D21:I21" si="13">((D15/1000)*4)/12</f>
        <v>0</v>
      </c>
      <c r="E21" s="306">
        <f t="shared" si="13"/>
        <v>0</v>
      </c>
      <c r="F21" s="306">
        <f t="shared" si="13"/>
        <v>0</v>
      </c>
      <c r="G21" s="306">
        <f t="shared" si="13"/>
        <v>0</v>
      </c>
      <c r="H21" s="306">
        <f t="shared" si="13"/>
        <v>0</v>
      </c>
      <c r="I21" s="306">
        <f t="shared" si="13"/>
        <v>0</v>
      </c>
    </row>
    <row r="22" spans="1:9" x14ac:dyDescent="0.35">
      <c r="A22" s="307"/>
      <c r="B22" s="307"/>
      <c r="C22" s="304" t="s">
        <v>428</v>
      </c>
      <c r="D22" s="308"/>
      <c r="E22" s="308"/>
      <c r="F22" s="308"/>
      <c r="G22" s="308"/>
      <c r="H22" s="308"/>
      <c r="I22" s="308"/>
    </row>
    <row r="23" spans="1:9" x14ac:dyDescent="0.35">
      <c r="A23" s="307"/>
      <c r="B23" s="307"/>
      <c r="C23" s="300" t="s">
        <v>429</v>
      </c>
      <c r="D23" s="301">
        <f t="shared" ref="D23:I23" si="14">SUM(D18:D22)</f>
        <v>0</v>
      </c>
      <c r="E23" s="301">
        <f t="shared" si="14"/>
        <v>0</v>
      </c>
      <c r="F23" s="301">
        <f t="shared" si="14"/>
        <v>0</v>
      </c>
      <c r="G23" s="301">
        <f t="shared" si="14"/>
        <v>0</v>
      </c>
      <c r="H23" s="301">
        <f t="shared" si="14"/>
        <v>0</v>
      </c>
      <c r="I23" s="301">
        <f t="shared" si="14"/>
        <v>0</v>
      </c>
    </row>
    <row r="24" spans="1:9" ht="15" thickBot="1" x14ac:dyDescent="0.4">
      <c r="A24" s="309"/>
      <c r="B24" s="309"/>
      <c r="C24" s="310" t="s">
        <v>430</v>
      </c>
      <c r="D24" s="311">
        <f t="shared" ref="D24:I24" si="15">(D23*12)/0.3</f>
        <v>0</v>
      </c>
      <c r="E24" s="311">
        <f t="shared" si="15"/>
        <v>0</v>
      </c>
      <c r="F24" s="311">
        <f t="shared" si="15"/>
        <v>0</v>
      </c>
      <c r="G24" s="311">
        <f t="shared" si="15"/>
        <v>0</v>
      </c>
      <c r="H24" s="311">
        <f t="shared" si="15"/>
        <v>0</v>
      </c>
      <c r="I24" s="311">
        <f t="shared" si="15"/>
        <v>0</v>
      </c>
    </row>
    <row r="25" spans="1:9" x14ac:dyDescent="0.35">
      <c r="A25" s="293" t="s">
        <v>432</v>
      </c>
      <c r="B25" s="294">
        <f>SUM(D25:I25)</f>
        <v>0</v>
      </c>
      <c r="C25" s="295" t="s">
        <v>422</v>
      </c>
      <c r="D25" s="296"/>
      <c r="E25" s="296"/>
      <c r="F25" s="296"/>
      <c r="G25" s="296"/>
      <c r="H25" s="296"/>
      <c r="I25" s="296"/>
    </row>
    <row r="26" spans="1:9" x14ac:dyDescent="0.35">
      <c r="A26" s="297"/>
      <c r="B26" s="297"/>
      <c r="C26" s="298" t="s">
        <v>150</v>
      </c>
      <c r="D26" s="299"/>
      <c r="E26" s="299"/>
      <c r="F26" s="299"/>
      <c r="G26" s="299"/>
      <c r="H26" s="299"/>
      <c r="I26" s="299"/>
    </row>
    <row r="27" spans="1:9" x14ac:dyDescent="0.35">
      <c r="A27" s="297"/>
      <c r="B27" s="297"/>
      <c r="C27" s="300" t="s">
        <v>423</v>
      </c>
      <c r="D27" s="301">
        <f>D26*$B$60</f>
        <v>0</v>
      </c>
      <c r="E27" s="301">
        <f t="shared" ref="E27:I27" si="16">E26*$B$60</f>
        <v>0</v>
      </c>
      <c r="F27" s="301">
        <f t="shared" si="16"/>
        <v>0</v>
      </c>
      <c r="G27" s="301">
        <f t="shared" si="16"/>
        <v>0</v>
      </c>
      <c r="H27" s="301">
        <f t="shared" si="16"/>
        <v>0</v>
      </c>
      <c r="I27" s="301">
        <f t="shared" si="16"/>
        <v>0</v>
      </c>
    </row>
    <row r="28" spans="1:9" x14ac:dyDescent="0.35">
      <c r="A28" s="297"/>
      <c r="B28" s="297"/>
      <c r="C28" s="302" t="s">
        <v>424</v>
      </c>
      <c r="D28" s="303">
        <f t="shared" ref="D28:I28" si="17">D26-D27</f>
        <v>0</v>
      </c>
      <c r="E28" s="303">
        <f t="shared" si="17"/>
        <v>0</v>
      </c>
      <c r="F28" s="303">
        <f t="shared" si="17"/>
        <v>0</v>
      </c>
      <c r="G28" s="303">
        <f t="shared" si="17"/>
        <v>0</v>
      </c>
      <c r="H28" s="303">
        <f t="shared" si="17"/>
        <v>0</v>
      </c>
      <c r="I28" s="303">
        <f t="shared" si="17"/>
        <v>0</v>
      </c>
    </row>
    <row r="29" spans="1:9" x14ac:dyDescent="0.35">
      <c r="A29" s="297"/>
      <c r="B29" s="297"/>
      <c r="C29" s="304" t="s">
        <v>425</v>
      </c>
      <c r="D29" s="305">
        <f>PMT($B$61/12,$B$62*12,-D28)</f>
        <v>0</v>
      </c>
      <c r="E29" s="305">
        <f t="shared" ref="E29:I29" si="18">PMT($B$61/12,$B$62*12,-E28)</f>
        <v>0</v>
      </c>
      <c r="F29" s="305">
        <f t="shared" si="18"/>
        <v>0</v>
      </c>
      <c r="G29" s="305">
        <f t="shared" si="18"/>
        <v>0</v>
      </c>
      <c r="H29" s="305">
        <f t="shared" si="18"/>
        <v>0</v>
      </c>
      <c r="I29" s="305">
        <f t="shared" si="18"/>
        <v>0</v>
      </c>
    </row>
    <row r="30" spans="1:9" x14ac:dyDescent="0.35">
      <c r="A30" s="297"/>
      <c r="B30" s="297"/>
      <c r="C30" s="304" t="s">
        <v>426</v>
      </c>
      <c r="D30" s="306">
        <f t="shared" ref="D30:I30" si="19">(0.0078*D28)/12</f>
        <v>0</v>
      </c>
      <c r="E30" s="306">
        <f t="shared" si="19"/>
        <v>0</v>
      </c>
      <c r="F30" s="306">
        <f t="shared" si="19"/>
        <v>0</v>
      </c>
      <c r="G30" s="306">
        <f t="shared" si="19"/>
        <v>0</v>
      </c>
      <c r="H30" s="306">
        <f t="shared" si="19"/>
        <v>0</v>
      </c>
      <c r="I30" s="306">
        <f t="shared" si="19"/>
        <v>0</v>
      </c>
    </row>
    <row r="31" spans="1:9" x14ac:dyDescent="0.35">
      <c r="A31" s="307"/>
      <c r="B31" s="307"/>
      <c r="C31" s="304" t="s">
        <v>427</v>
      </c>
      <c r="D31" s="306">
        <f>((D26/1000)*$B$63)/12</f>
        <v>0</v>
      </c>
      <c r="E31" s="306">
        <f t="shared" ref="E31:I31" si="20">((E26/1000)*$B$63)/12</f>
        <v>0</v>
      </c>
      <c r="F31" s="306">
        <f t="shared" si="20"/>
        <v>0</v>
      </c>
      <c r="G31" s="306">
        <f t="shared" si="20"/>
        <v>0</v>
      </c>
      <c r="H31" s="306">
        <f t="shared" si="20"/>
        <v>0</v>
      </c>
      <c r="I31" s="306">
        <f t="shared" si="20"/>
        <v>0</v>
      </c>
    </row>
    <row r="32" spans="1:9" x14ac:dyDescent="0.35">
      <c r="A32" s="307"/>
      <c r="B32" s="307"/>
      <c r="C32" s="304" t="s">
        <v>54</v>
      </c>
      <c r="D32" s="306">
        <f t="shared" ref="D32:I32" si="21">((D26/1000)*4)/12</f>
        <v>0</v>
      </c>
      <c r="E32" s="306">
        <f t="shared" si="21"/>
        <v>0</v>
      </c>
      <c r="F32" s="306">
        <f t="shared" si="21"/>
        <v>0</v>
      </c>
      <c r="G32" s="306">
        <f t="shared" si="21"/>
        <v>0</v>
      </c>
      <c r="H32" s="306">
        <f t="shared" si="21"/>
        <v>0</v>
      </c>
      <c r="I32" s="306">
        <f t="shared" si="21"/>
        <v>0</v>
      </c>
    </row>
    <row r="33" spans="1:9" x14ac:dyDescent="0.35">
      <c r="A33" s="307"/>
      <c r="B33" s="307"/>
      <c r="C33" s="304" t="s">
        <v>428</v>
      </c>
      <c r="D33" s="308"/>
      <c r="E33" s="308"/>
      <c r="F33" s="308"/>
      <c r="G33" s="308"/>
      <c r="H33" s="308"/>
      <c r="I33" s="308"/>
    </row>
    <row r="34" spans="1:9" x14ac:dyDescent="0.35">
      <c r="A34" s="307"/>
      <c r="B34" s="307"/>
      <c r="C34" s="300" t="s">
        <v>429</v>
      </c>
      <c r="D34" s="301">
        <f t="shared" ref="D34:I34" si="22">SUM(D29:D33)</f>
        <v>0</v>
      </c>
      <c r="E34" s="301">
        <f t="shared" si="22"/>
        <v>0</v>
      </c>
      <c r="F34" s="301">
        <f t="shared" si="22"/>
        <v>0</v>
      </c>
      <c r="G34" s="301">
        <f t="shared" si="22"/>
        <v>0</v>
      </c>
      <c r="H34" s="301">
        <f t="shared" si="22"/>
        <v>0</v>
      </c>
      <c r="I34" s="301">
        <f t="shared" si="22"/>
        <v>0</v>
      </c>
    </row>
    <row r="35" spans="1:9" ht="15" thickBot="1" x14ac:dyDescent="0.4">
      <c r="A35" s="309"/>
      <c r="B35" s="309"/>
      <c r="C35" s="310" t="s">
        <v>430</v>
      </c>
      <c r="D35" s="311">
        <f t="shared" ref="D35:I35" si="23">(D34*12)/0.3</f>
        <v>0</v>
      </c>
      <c r="E35" s="311">
        <f t="shared" si="23"/>
        <v>0</v>
      </c>
      <c r="F35" s="311">
        <f t="shared" si="23"/>
        <v>0</v>
      </c>
      <c r="G35" s="311">
        <f t="shared" si="23"/>
        <v>0</v>
      </c>
      <c r="H35" s="311">
        <f t="shared" si="23"/>
        <v>0</v>
      </c>
      <c r="I35" s="311">
        <f t="shared" si="23"/>
        <v>0</v>
      </c>
    </row>
    <row r="36" spans="1:9" x14ac:dyDescent="0.35">
      <c r="A36" s="293" t="s">
        <v>433</v>
      </c>
      <c r="B36" s="294">
        <f>SUM(D36:I36)</f>
        <v>0</v>
      </c>
      <c r="C36" s="295" t="s">
        <v>422</v>
      </c>
      <c r="D36" s="296"/>
      <c r="E36" s="296"/>
      <c r="F36" s="296"/>
      <c r="G36" s="296"/>
      <c r="H36" s="296"/>
      <c r="I36" s="296"/>
    </row>
    <row r="37" spans="1:9" x14ac:dyDescent="0.35">
      <c r="A37" s="297"/>
      <c r="B37" s="297"/>
      <c r="C37" s="298" t="s">
        <v>150</v>
      </c>
      <c r="D37" s="299"/>
      <c r="E37" s="299"/>
      <c r="F37" s="299"/>
      <c r="G37" s="299"/>
      <c r="H37" s="299"/>
      <c r="I37" s="299"/>
    </row>
    <row r="38" spans="1:9" x14ac:dyDescent="0.35">
      <c r="A38" s="297"/>
      <c r="B38" s="297"/>
      <c r="C38" s="300" t="s">
        <v>423</v>
      </c>
      <c r="D38" s="301">
        <f>D37*$B$60</f>
        <v>0</v>
      </c>
      <c r="E38" s="301">
        <f t="shared" ref="E38:I38" si="24">E37*$B$60</f>
        <v>0</v>
      </c>
      <c r="F38" s="301">
        <f t="shared" si="24"/>
        <v>0</v>
      </c>
      <c r="G38" s="301">
        <f t="shared" si="24"/>
        <v>0</v>
      </c>
      <c r="H38" s="301">
        <f t="shared" si="24"/>
        <v>0</v>
      </c>
      <c r="I38" s="301">
        <f t="shared" si="24"/>
        <v>0</v>
      </c>
    </row>
    <row r="39" spans="1:9" x14ac:dyDescent="0.35">
      <c r="A39" s="297"/>
      <c r="B39" s="297"/>
      <c r="C39" s="302" t="s">
        <v>424</v>
      </c>
      <c r="D39" s="303">
        <f t="shared" ref="D39:I39" si="25">D37-D38</f>
        <v>0</v>
      </c>
      <c r="E39" s="303">
        <f t="shared" si="25"/>
        <v>0</v>
      </c>
      <c r="F39" s="303">
        <f t="shared" si="25"/>
        <v>0</v>
      </c>
      <c r="G39" s="303">
        <f t="shared" si="25"/>
        <v>0</v>
      </c>
      <c r="H39" s="303">
        <f t="shared" si="25"/>
        <v>0</v>
      </c>
      <c r="I39" s="303">
        <f t="shared" si="25"/>
        <v>0</v>
      </c>
    </row>
    <row r="40" spans="1:9" x14ac:dyDescent="0.35">
      <c r="A40" s="297"/>
      <c r="B40" s="297"/>
      <c r="C40" s="304" t="s">
        <v>425</v>
      </c>
      <c r="D40" s="305">
        <f>PMT($B$61/12,$B$62*12,-D39)</f>
        <v>0</v>
      </c>
      <c r="E40" s="305">
        <f t="shared" ref="E40:I40" si="26">PMT($B$61/12,$B$62*12,-E39)</f>
        <v>0</v>
      </c>
      <c r="F40" s="305">
        <f t="shared" si="26"/>
        <v>0</v>
      </c>
      <c r="G40" s="305">
        <f t="shared" si="26"/>
        <v>0</v>
      </c>
      <c r="H40" s="305">
        <f t="shared" si="26"/>
        <v>0</v>
      </c>
      <c r="I40" s="305">
        <f t="shared" si="26"/>
        <v>0</v>
      </c>
    </row>
    <row r="41" spans="1:9" x14ac:dyDescent="0.35">
      <c r="A41" s="297"/>
      <c r="B41" s="297"/>
      <c r="C41" s="304" t="s">
        <v>426</v>
      </c>
      <c r="D41" s="306">
        <f t="shared" ref="D41:I41" si="27">(0.0078*D39)/12</f>
        <v>0</v>
      </c>
      <c r="E41" s="306">
        <f t="shared" si="27"/>
        <v>0</v>
      </c>
      <c r="F41" s="306">
        <f t="shared" si="27"/>
        <v>0</v>
      </c>
      <c r="G41" s="306">
        <f t="shared" si="27"/>
        <v>0</v>
      </c>
      <c r="H41" s="306">
        <f t="shared" si="27"/>
        <v>0</v>
      </c>
      <c r="I41" s="306">
        <f t="shared" si="27"/>
        <v>0</v>
      </c>
    </row>
    <row r="42" spans="1:9" x14ac:dyDescent="0.35">
      <c r="A42" s="307"/>
      <c r="B42" s="307"/>
      <c r="C42" s="304" t="s">
        <v>427</v>
      </c>
      <c r="D42" s="306">
        <f>((D37/1000)*$B$63)/12</f>
        <v>0</v>
      </c>
      <c r="E42" s="306">
        <f t="shared" ref="E42:I42" si="28">((E37/1000)*$B$63)/12</f>
        <v>0</v>
      </c>
      <c r="F42" s="306">
        <f t="shared" si="28"/>
        <v>0</v>
      </c>
      <c r="G42" s="306">
        <f t="shared" si="28"/>
        <v>0</v>
      </c>
      <c r="H42" s="306">
        <f t="shared" si="28"/>
        <v>0</v>
      </c>
      <c r="I42" s="306">
        <f t="shared" si="28"/>
        <v>0</v>
      </c>
    </row>
    <row r="43" spans="1:9" x14ac:dyDescent="0.35">
      <c r="A43" s="307"/>
      <c r="B43" s="307"/>
      <c r="C43" s="304" t="s">
        <v>54</v>
      </c>
      <c r="D43" s="306">
        <f t="shared" ref="D43:I43" si="29">((D37/1000)*4)/12</f>
        <v>0</v>
      </c>
      <c r="E43" s="306">
        <f t="shared" si="29"/>
        <v>0</v>
      </c>
      <c r="F43" s="306">
        <f t="shared" si="29"/>
        <v>0</v>
      </c>
      <c r="G43" s="306">
        <f t="shared" si="29"/>
        <v>0</v>
      </c>
      <c r="H43" s="306">
        <f t="shared" si="29"/>
        <v>0</v>
      </c>
      <c r="I43" s="306">
        <f t="shared" si="29"/>
        <v>0</v>
      </c>
    </row>
    <row r="44" spans="1:9" x14ac:dyDescent="0.35">
      <c r="A44" s="307"/>
      <c r="B44" s="307"/>
      <c r="C44" s="304" t="s">
        <v>428</v>
      </c>
      <c r="D44" s="308"/>
      <c r="E44" s="308"/>
      <c r="F44" s="308"/>
      <c r="G44" s="308"/>
      <c r="H44" s="308"/>
      <c r="I44" s="308"/>
    </row>
    <row r="45" spans="1:9" x14ac:dyDescent="0.35">
      <c r="A45" s="307"/>
      <c r="B45" s="307"/>
      <c r="C45" s="300" t="s">
        <v>429</v>
      </c>
      <c r="D45" s="301">
        <f t="shared" ref="D45:I45" si="30">SUM(D40:D44)</f>
        <v>0</v>
      </c>
      <c r="E45" s="301">
        <f t="shared" si="30"/>
        <v>0</v>
      </c>
      <c r="F45" s="301">
        <f t="shared" si="30"/>
        <v>0</v>
      </c>
      <c r="G45" s="301">
        <f t="shared" si="30"/>
        <v>0</v>
      </c>
      <c r="H45" s="301">
        <f t="shared" si="30"/>
        <v>0</v>
      </c>
      <c r="I45" s="301">
        <f t="shared" si="30"/>
        <v>0</v>
      </c>
    </row>
    <row r="46" spans="1:9" ht="15" thickBot="1" x14ac:dyDescent="0.4">
      <c r="A46" s="309"/>
      <c r="B46" s="309"/>
      <c r="C46" s="310" t="s">
        <v>430</v>
      </c>
      <c r="D46" s="311">
        <f t="shared" ref="D46:I46" si="31">(D45*12)/0.3</f>
        <v>0</v>
      </c>
      <c r="E46" s="311">
        <f t="shared" si="31"/>
        <v>0</v>
      </c>
      <c r="F46" s="311">
        <f t="shared" si="31"/>
        <v>0</v>
      </c>
      <c r="G46" s="311">
        <f t="shared" si="31"/>
        <v>0</v>
      </c>
      <c r="H46" s="311">
        <f t="shared" si="31"/>
        <v>0</v>
      </c>
      <c r="I46" s="311">
        <f t="shared" si="31"/>
        <v>0</v>
      </c>
    </row>
    <row r="47" spans="1:9" x14ac:dyDescent="0.35">
      <c r="A47" s="293" t="s">
        <v>434</v>
      </c>
      <c r="B47" s="294">
        <f>SUM(D47:I47)</f>
        <v>0</v>
      </c>
      <c r="C47" s="295" t="s">
        <v>422</v>
      </c>
      <c r="D47" s="296"/>
      <c r="E47" s="296"/>
      <c r="F47" s="296"/>
      <c r="G47" s="296"/>
      <c r="H47" s="296"/>
      <c r="I47" s="296"/>
    </row>
    <row r="48" spans="1:9" x14ac:dyDescent="0.35">
      <c r="A48" s="297"/>
      <c r="B48" s="297"/>
      <c r="C48" s="298" t="s">
        <v>150</v>
      </c>
      <c r="D48" s="299"/>
      <c r="E48" s="299"/>
      <c r="F48" s="299"/>
      <c r="G48" s="299"/>
      <c r="H48" s="299"/>
      <c r="I48" s="299"/>
    </row>
    <row r="49" spans="1:9" x14ac:dyDescent="0.35">
      <c r="A49" s="297"/>
      <c r="B49" s="297"/>
      <c r="C49" s="300" t="s">
        <v>423</v>
      </c>
      <c r="D49" s="301">
        <f>D48*$B$60</f>
        <v>0</v>
      </c>
      <c r="E49" s="301">
        <f t="shared" ref="E49:I49" si="32">E48*$B$60</f>
        <v>0</v>
      </c>
      <c r="F49" s="301">
        <f t="shared" si="32"/>
        <v>0</v>
      </c>
      <c r="G49" s="301">
        <f t="shared" si="32"/>
        <v>0</v>
      </c>
      <c r="H49" s="301">
        <f t="shared" si="32"/>
        <v>0</v>
      </c>
      <c r="I49" s="301">
        <f t="shared" si="32"/>
        <v>0</v>
      </c>
    </row>
    <row r="50" spans="1:9" x14ac:dyDescent="0.35">
      <c r="A50" s="297"/>
      <c r="B50" s="297"/>
      <c r="C50" s="302" t="s">
        <v>424</v>
      </c>
      <c r="D50" s="303">
        <f t="shared" ref="D50:I50" si="33">D48-D49</f>
        <v>0</v>
      </c>
      <c r="E50" s="303">
        <f t="shared" si="33"/>
        <v>0</v>
      </c>
      <c r="F50" s="303">
        <f t="shared" si="33"/>
        <v>0</v>
      </c>
      <c r="G50" s="303">
        <f t="shared" si="33"/>
        <v>0</v>
      </c>
      <c r="H50" s="303">
        <f t="shared" si="33"/>
        <v>0</v>
      </c>
      <c r="I50" s="303">
        <f t="shared" si="33"/>
        <v>0</v>
      </c>
    </row>
    <row r="51" spans="1:9" x14ac:dyDescent="0.35">
      <c r="A51" s="297"/>
      <c r="B51" s="297"/>
      <c r="C51" s="304" t="s">
        <v>425</v>
      </c>
      <c r="D51" s="305">
        <f>PMT($B$61/12,$B$62*12,-D50)</f>
        <v>0</v>
      </c>
      <c r="E51" s="305">
        <f t="shared" ref="E51:I51" si="34">PMT($B$61/12,$B$62*12,-E50)</f>
        <v>0</v>
      </c>
      <c r="F51" s="305">
        <f t="shared" si="34"/>
        <v>0</v>
      </c>
      <c r="G51" s="305">
        <f t="shared" si="34"/>
        <v>0</v>
      </c>
      <c r="H51" s="305">
        <f t="shared" si="34"/>
        <v>0</v>
      </c>
      <c r="I51" s="305">
        <f t="shared" si="34"/>
        <v>0</v>
      </c>
    </row>
    <row r="52" spans="1:9" x14ac:dyDescent="0.35">
      <c r="A52" s="297"/>
      <c r="B52" s="297"/>
      <c r="C52" s="304" t="s">
        <v>426</v>
      </c>
      <c r="D52" s="306">
        <f t="shared" ref="D52:I52" si="35">(0.0078*D50)/12</f>
        <v>0</v>
      </c>
      <c r="E52" s="306">
        <f t="shared" si="35"/>
        <v>0</v>
      </c>
      <c r="F52" s="306">
        <f t="shared" si="35"/>
        <v>0</v>
      </c>
      <c r="G52" s="306">
        <f t="shared" si="35"/>
        <v>0</v>
      </c>
      <c r="H52" s="306">
        <f t="shared" si="35"/>
        <v>0</v>
      </c>
      <c r="I52" s="306">
        <f t="shared" si="35"/>
        <v>0</v>
      </c>
    </row>
    <row r="53" spans="1:9" x14ac:dyDescent="0.35">
      <c r="A53" s="307"/>
      <c r="B53" s="307"/>
      <c r="C53" s="304" t="s">
        <v>427</v>
      </c>
      <c r="D53" s="306">
        <f>((D48/1000)*$B$63)/12</f>
        <v>0</v>
      </c>
      <c r="E53" s="306">
        <f t="shared" ref="E53:I53" si="36">((E48/1000)*$B$63)/12</f>
        <v>0</v>
      </c>
      <c r="F53" s="306">
        <f t="shared" si="36"/>
        <v>0</v>
      </c>
      <c r="G53" s="306">
        <f t="shared" si="36"/>
        <v>0</v>
      </c>
      <c r="H53" s="306">
        <f t="shared" si="36"/>
        <v>0</v>
      </c>
      <c r="I53" s="306">
        <f t="shared" si="36"/>
        <v>0</v>
      </c>
    </row>
    <row r="54" spans="1:9" x14ac:dyDescent="0.35">
      <c r="A54" s="307"/>
      <c r="B54" s="307"/>
      <c r="C54" s="304" t="s">
        <v>54</v>
      </c>
      <c r="D54" s="306">
        <f t="shared" ref="D54:I54" si="37">((D48/1000)*4)/12</f>
        <v>0</v>
      </c>
      <c r="E54" s="306">
        <f t="shared" si="37"/>
        <v>0</v>
      </c>
      <c r="F54" s="306">
        <f t="shared" si="37"/>
        <v>0</v>
      </c>
      <c r="G54" s="306">
        <f t="shared" si="37"/>
        <v>0</v>
      </c>
      <c r="H54" s="306">
        <f t="shared" si="37"/>
        <v>0</v>
      </c>
      <c r="I54" s="306">
        <f t="shared" si="37"/>
        <v>0</v>
      </c>
    </row>
    <row r="55" spans="1:9" x14ac:dyDescent="0.35">
      <c r="A55" s="307"/>
      <c r="B55" s="307"/>
      <c r="C55" s="304" t="s">
        <v>428</v>
      </c>
      <c r="D55" s="308"/>
      <c r="E55" s="308"/>
      <c r="F55" s="308"/>
      <c r="G55" s="308"/>
      <c r="H55" s="308"/>
      <c r="I55" s="308"/>
    </row>
    <row r="56" spans="1:9" x14ac:dyDescent="0.35">
      <c r="A56" s="307"/>
      <c r="B56" s="307"/>
      <c r="C56" s="300" t="s">
        <v>429</v>
      </c>
      <c r="D56" s="301">
        <f t="shared" ref="D56:I56" si="38">SUM(D51:D55)</f>
        <v>0</v>
      </c>
      <c r="E56" s="301">
        <f t="shared" si="38"/>
        <v>0</v>
      </c>
      <c r="F56" s="301">
        <f t="shared" si="38"/>
        <v>0</v>
      </c>
      <c r="G56" s="301">
        <f t="shared" si="38"/>
        <v>0</v>
      </c>
      <c r="H56" s="301">
        <f t="shared" si="38"/>
        <v>0</v>
      </c>
      <c r="I56" s="301">
        <f t="shared" si="38"/>
        <v>0</v>
      </c>
    </row>
    <row r="57" spans="1:9" ht="15" thickBot="1" x14ac:dyDescent="0.4">
      <c r="A57" s="309"/>
      <c r="B57" s="309"/>
      <c r="C57" s="310" t="s">
        <v>430</v>
      </c>
      <c r="D57" s="311">
        <f t="shared" ref="D57:I57" si="39">(D56*12)/0.3</f>
        <v>0</v>
      </c>
      <c r="E57" s="311">
        <f t="shared" si="39"/>
        <v>0</v>
      </c>
      <c r="F57" s="311">
        <f t="shared" si="39"/>
        <v>0</v>
      </c>
      <c r="G57" s="311">
        <f t="shared" si="39"/>
        <v>0</v>
      </c>
      <c r="H57" s="311">
        <f t="shared" si="39"/>
        <v>0</v>
      </c>
      <c r="I57" s="311">
        <f t="shared" si="39"/>
        <v>0</v>
      </c>
    </row>
    <row r="58" spans="1:9" x14ac:dyDescent="0.35">
      <c r="A58" s="312" t="s">
        <v>21</v>
      </c>
      <c r="B58" s="313">
        <f>B47+B36+B25+B14+B3</f>
        <v>0</v>
      </c>
      <c r="C58" s="314"/>
      <c r="D58" s="315">
        <f t="shared" ref="D58:I58" si="40">D47+D36+D25+D14+D3</f>
        <v>0</v>
      </c>
      <c r="E58" s="315">
        <f t="shared" si="40"/>
        <v>0</v>
      </c>
      <c r="F58" s="315">
        <f t="shared" si="40"/>
        <v>0</v>
      </c>
      <c r="G58" s="315">
        <f t="shared" si="40"/>
        <v>0</v>
      </c>
      <c r="H58" s="315">
        <f t="shared" si="40"/>
        <v>0</v>
      </c>
      <c r="I58" s="315">
        <f t="shared" si="40"/>
        <v>0</v>
      </c>
    </row>
    <row r="59" spans="1:9" x14ac:dyDescent="0.35">
      <c r="A59" s="316"/>
      <c r="B59" s="317"/>
      <c r="C59" s="11"/>
      <c r="D59" s="318"/>
      <c r="E59" s="318"/>
      <c r="F59" s="318"/>
      <c r="G59" s="318"/>
      <c r="H59" s="318"/>
      <c r="I59" s="318"/>
    </row>
    <row r="60" spans="1:9" x14ac:dyDescent="0.35">
      <c r="A60" s="316"/>
      <c r="B60" s="319">
        <v>0.05</v>
      </c>
      <c r="C60" s="320" t="s">
        <v>435</v>
      </c>
      <c r="D60" s="12"/>
      <c r="E60" s="12"/>
      <c r="F60" s="318"/>
      <c r="G60" s="318"/>
      <c r="H60" s="318"/>
      <c r="I60" s="318"/>
    </row>
    <row r="61" spans="1:9" x14ac:dyDescent="0.35">
      <c r="A61" s="316"/>
      <c r="B61" s="321"/>
      <c r="C61" s="322" t="s">
        <v>436</v>
      </c>
      <c r="D61" s="12"/>
      <c r="E61" s="12"/>
      <c r="F61" s="318"/>
      <c r="G61" s="318"/>
      <c r="H61" s="318"/>
      <c r="I61" s="318"/>
    </row>
    <row r="62" spans="1:9" x14ac:dyDescent="0.35">
      <c r="A62" s="316"/>
      <c r="B62" s="323">
        <v>30</v>
      </c>
      <c r="C62" s="324" t="s">
        <v>437</v>
      </c>
      <c r="D62" s="325"/>
      <c r="E62" s="325"/>
      <c r="F62" s="325"/>
      <c r="G62" s="325"/>
      <c r="H62" s="325"/>
      <c r="I62" s="325"/>
    </row>
    <row r="63" spans="1:9" x14ac:dyDescent="0.35">
      <c r="A63" s="316"/>
      <c r="B63" s="326"/>
      <c r="C63" s="327" t="s">
        <v>438</v>
      </c>
      <c r="D63" s="12"/>
      <c r="E63" s="12"/>
      <c r="F63" s="318"/>
      <c r="G63" s="318"/>
      <c r="H63" s="318"/>
      <c r="I63" s="318"/>
    </row>
    <row r="64" spans="1:9" x14ac:dyDescent="0.35">
      <c r="A64" s="316"/>
      <c r="B64" s="328"/>
      <c r="C64" s="12"/>
      <c r="D64" s="12"/>
      <c r="E64" s="12"/>
      <c r="F64" s="318"/>
      <c r="G64" s="318"/>
      <c r="H64" s="318"/>
      <c r="I64" s="318"/>
    </row>
    <row r="65" spans="1:9" x14ac:dyDescent="0.35">
      <c r="A65" s="328"/>
      <c r="B65" s="329">
        <f>SUMPRODUCT(D3:I3,D4:I4)+SUMPRODUCT(D14:I14,D15:I15)+SUMPRODUCT(D25:I25,D26:I26)+SUMPRODUCT(D36:I36,D37:I37)+SUMPRODUCT(D47:I47,D48:I48)</f>
        <v>0</v>
      </c>
      <c r="C65" s="330" t="s">
        <v>439</v>
      </c>
      <c r="D65" s="318"/>
      <c r="E65" s="12"/>
      <c r="F65" s="318"/>
      <c r="G65" s="318"/>
      <c r="H65" s="318"/>
      <c r="I65" s="318"/>
    </row>
    <row r="66" spans="1:9" x14ac:dyDescent="0.35">
      <c r="A66" s="328"/>
      <c r="B66" s="331" t="str">
        <f>IFERROR((SUMPRODUCT(D3:G3,D4:G4)+SUMPRODUCT(D14:G14,D15:G15)+SUMPRODUCT(D25:G25,D26:G26)+SUMPRODUCT(D36:G36,D37:G37)+SUMPRODUCT(D47:G47,D48:G48))/SUM(D58:G58),"0")</f>
        <v>0</v>
      </c>
      <c r="C66" s="332" t="s">
        <v>440</v>
      </c>
      <c r="D66" s="318"/>
      <c r="E66" s="12"/>
      <c r="F66" s="12"/>
      <c r="G66" s="318"/>
      <c r="H66" s="318"/>
      <c r="I66" s="318"/>
    </row>
    <row r="67" spans="1:9" x14ac:dyDescent="0.35">
      <c r="A67" s="328"/>
      <c r="B67" s="333" t="str">
        <f>IFERROR((SUMPRODUCT(H3:I3,H4:I4)+SUMPRODUCT(H14:I14,H15:I15)+SUMPRODUCT(H25:I25,H26:I26)+SUMPRODUCT(H36:I36,H37:I37)+SUMPRODUCT(H47:I47,H48:I48))/SUM(H58:I58),"0")</f>
        <v>0</v>
      </c>
      <c r="C67" s="334" t="s">
        <v>441</v>
      </c>
      <c r="D67" s="318"/>
      <c r="E67" s="12"/>
      <c r="F67" s="12"/>
      <c r="G67" s="318"/>
      <c r="H67" s="318"/>
      <c r="I67" s="318"/>
    </row>
    <row r="68" spans="1:9" x14ac:dyDescent="0.35">
      <c r="A68" s="328"/>
      <c r="B68" s="335"/>
      <c r="C68" s="336"/>
      <c r="D68" s="318"/>
      <c r="E68" s="12"/>
      <c r="F68" s="12"/>
      <c r="G68" s="318"/>
      <c r="H68" s="318"/>
      <c r="I68" s="318"/>
    </row>
    <row r="69" spans="1:9" x14ac:dyDescent="0.35">
      <c r="A69" s="328"/>
      <c r="B69" s="335"/>
      <c r="C69" s="336"/>
      <c r="D69" s="318"/>
      <c r="E69" s="12"/>
      <c r="F69" s="12"/>
      <c r="G69" s="318"/>
      <c r="H69" s="318"/>
      <c r="I69" s="318"/>
    </row>
    <row r="70" spans="1:9" x14ac:dyDescent="0.35">
      <c r="A70" s="328"/>
      <c r="B70" s="325"/>
      <c r="C70" s="337"/>
      <c r="D70" s="325"/>
      <c r="E70" s="325"/>
      <c r="F70" s="325"/>
      <c r="G70" s="325"/>
      <c r="H70" s="325"/>
      <c r="I70" s="325"/>
    </row>
    <row r="71" spans="1:9" ht="15.5" x14ac:dyDescent="0.35">
      <c r="A71" s="338"/>
      <c r="B71" s="338"/>
      <c r="C71" s="339"/>
      <c r="D71" s="340"/>
      <c r="E71" s="340"/>
      <c r="F71" s="340"/>
      <c r="G71" s="340"/>
      <c r="H71" s="340"/>
      <c r="I71" s="340"/>
    </row>
    <row r="72" spans="1:9" x14ac:dyDescent="0.35">
      <c r="A72" s="341"/>
      <c r="B72" s="325"/>
      <c r="C72" s="337"/>
      <c r="D72" s="337"/>
      <c r="E72" s="337"/>
      <c r="F72" s="337"/>
      <c r="G72" s="337"/>
      <c r="H72" s="337"/>
      <c r="I72" s="337"/>
    </row>
    <row r="73" spans="1:9" x14ac:dyDescent="0.35">
      <c r="A73" s="341"/>
      <c r="B73" s="325"/>
      <c r="C73" s="337"/>
      <c r="D73" s="429" t="s">
        <v>274</v>
      </c>
      <c r="E73" s="429" t="s">
        <v>275</v>
      </c>
      <c r="F73" s="429" t="s">
        <v>276</v>
      </c>
      <c r="G73" s="429" t="s">
        <v>277</v>
      </c>
      <c r="H73" s="429" t="s">
        <v>278</v>
      </c>
      <c r="I73" s="429" t="s">
        <v>279</v>
      </c>
    </row>
    <row r="74" spans="1:9" ht="15" thickBot="1" x14ac:dyDescent="0.4">
      <c r="A74" s="341"/>
      <c r="B74" s="325"/>
      <c r="C74" s="337"/>
      <c r="D74" s="430"/>
      <c r="E74" s="430"/>
      <c r="F74" s="430"/>
      <c r="G74" s="430"/>
      <c r="H74" s="430"/>
      <c r="I74" s="430"/>
    </row>
    <row r="75" spans="1:9" x14ac:dyDescent="0.35">
      <c r="A75" s="342" t="s">
        <v>421</v>
      </c>
      <c r="B75" s="433" t="s">
        <v>442</v>
      </c>
      <c r="C75" s="434"/>
      <c r="D75" s="343"/>
      <c r="E75" s="343"/>
      <c r="F75" s="343"/>
      <c r="G75" s="343"/>
      <c r="H75" s="343"/>
      <c r="I75" s="343"/>
    </row>
    <row r="76" spans="1:9" x14ac:dyDescent="0.35">
      <c r="A76" s="344"/>
      <c r="B76" s="435" t="s">
        <v>443</v>
      </c>
      <c r="C76" s="436"/>
      <c r="D76" s="345">
        <f t="shared" ref="D76:I76" si="41">D13</f>
        <v>0</v>
      </c>
      <c r="E76" s="345">
        <f t="shared" si="41"/>
        <v>0</v>
      </c>
      <c r="F76" s="345">
        <f t="shared" si="41"/>
        <v>0</v>
      </c>
      <c r="G76" s="345">
        <f t="shared" si="41"/>
        <v>0</v>
      </c>
      <c r="H76" s="345">
        <f t="shared" si="41"/>
        <v>0</v>
      </c>
      <c r="I76" s="345">
        <f t="shared" si="41"/>
        <v>0</v>
      </c>
    </row>
    <row r="77" spans="1:9" ht="15" thickBot="1" x14ac:dyDescent="0.4">
      <c r="A77" s="346"/>
      <c r="B77" s="431" t="s">
        <v>444</v>
      </c>
      <c r="C77" s="432"/>
      <c r="D77" s="347">
        <f t="shared" ref="D77:I77" si="42">D75-D76</f>
        <v>0</v>
      </c>
      <c r="E77" s="347">
        <f t="shared" si="42"/>
        <v>0</v>
      </c>
      <c r="F77" s="347">
        <f t="shared" si="42"/>
        <v>0</v>
      </c>
      <c r="G77" s="347">
        <f t="shared" si="42"/>
        <v>0</v>
      </c>
      <c r="H77" s="347">
        <f t="shared" si="42"/>
        <v>0</v>
      </c>
      <c r="I77" s="347">
        <f t="shared" si="42"/>
        <v>0</v>
      </c>
    </row>
    <row r="78" spans="1:9" x14ac:dyDescent="0.35">
      <c r="A78" s="342" t="s">
        <v>431</v>
      </c>
      <c r="B78" s="433" t="s">
        <v>442</v>
      </c>
      <c r="C78" s="434"/>
      <c r="D78" s="343"/>
      <c r="E78" s="343"/>
      <c r="F78" s="343"/>
      <c r="G78" s="343"/>
      <c r="H78" s="343"/>
      <c r="I78" s="343"/>
    </row>
    <row r="79" spans="1:9" x14ac:dyDescent="0.35">
      <c r="A79" s="344"/>
      <c r="B79" s="435" t="s">
        <v>443</v>
      </c>
      <c r="C79" s="436"/>
      <c r="D79" s="345">
        <f t="shared" ref="D79:I79" si="43">D24</f>
        <v>0</v>
      </c>
      <c r="E79" s="345">
        <f t="shared" si="43"/>
        <v>0</v>
      </c>
      <c r="F79" s="345">
        <f t="shared" si="43"/>
        <v>0</v>
      </c>
      <c r="G79" s="345">
        <f t="shared" si="43"/>
        <v>0</v>
      </c>
      <c r="H79" s="345">
        <f t="shared" si="43"/>
        <v>0</v>
      </c>
      <c r="I79" s="345">
        <f t="shared" si="43"/>
        <v>0</v>
      </c>
    </row>
    <row r="80" spans="1:9" ht="15" thickBot="1" x14ac:dyDescent="0.4">
      <c r="A80" s="346"/>
      <c r="B80" s="431" t="s">
        <v>444</v>
      </c>
      <c r="C80" s="432"/>
      <c r="D80" s="347">
        <f t="shared" ref="D80:I80" si="44">D78-D79</f>
        <v>0</v>
      </c>
      <c r="E80" s="347">
        <f t="shared" si="44"/>
        <v>0</v>
      </c>
      <c r="F80" s="347">
        <f t="shared" si="44"/>
        <v>0</v>
      </c>
      <c r="G80" s="347">
        <f t="shared" si="44"/>
        <v>0</v>
      </c>
      <c r="H80" s="347">
        <f t="shared" si="44"/>
        <v>0</v>
      </c>
      <c r="I80" s="347">
        <f t="shared" si="44"/>
        <v>0</v>
      </c>
    </row>
    <row r="81" spans="1:9" x14ac:dyDescent="0.35">
      <c r="A81" s="342" t="s">
        <v>432</v>
      </c>
      <c r="B81" s="433" t="s">
        <v>442</v>
      </c>
      <c r="C81" s="434"/>
      <c r="D81" s="343"/>
      <c r="E81" s="343"/>
      <c r="F81" s="343"/>
      <c r="G81" s="343"/>
      <c r="H81" s="343"/>
      <c r="I81" s="343"/>
    </row>
    <row r="82" spans="1:9" x14ac:dyDescent="0.35">
      <c r="A82" s="344"/>
      <c r="B82" s="435" t="s">
        <v>443</v>
      </c>
      <c r="C82" s="436"/>
      <c r="D82" s="345">
        <f t="shared" ref="D82:I82" si="45">D35</f>
        <v>0</v>
      </c>
      <c r="E82" s="345">
        <f t="shared" si="45"/>
        <v>0</v>
      </c>
      <c r="F82" s="345">
        <f t="shared" si="45"/>
        <v>0</v>
      </c>
      <c r="G82" s="345">
        <f t="shared" si="45"/>
        <v>0</v>
      </c>
      <c r="H82" s="345">
        <f t="shared" si="45"/>
        <v>0</v>
      </c>
      <c r="I82" s="345">
        <f t="shared" si="45"/>
        <v>0</v>
      </c>
    </row>
    <row r="83" spans="1:9" ht="15" thickBot="1" x14ac:dyDescent="0.4">
      <c r="A83" s="346"/>
      <c r="B83" s="431" t="s">
        <v>444</v>
      </c>
      <c r="C83" s="432"/>
      <c r="D83" s="347">
        <f t="shared" ref="D83:I83" si="46">D81-D82</f>
        <v>0</v>
      </c>
      <c r="E83" s="347">
        <f t="shared" si="46"/>
        <v>0</v>
      </c>
      <c r="F83" s="347">
        <f t="shared" si="46"/>
        <v>0</v>
      </c>
      <c r="G83" s="347">
        <f t="shared" si="46"/>
        <v>0</v>
      </c>
      <c r="H83" s="347">
        <f t="shared" si="46"/>
        <v>0</v>
      </c>
      <c r="I83" s="347">
        <f t="shared" si="46"/>
        <v>0</v>
      </c>
    </row>
    <row r="84" spans="1:9" x14ac:dyDescent="0.35">
      <c r="A84" s="342" t="s">
        <v>433</v>
      </c>
      <c r="B84" s="433" t="s">
        <v>442</v>
      </c>
      <c r="C84" s="434"/>
      <c r="D84" s="343"/>
      <c r="E84" s="343"/>
      <c r="F84" s="343"/>
      <c r="G84" s="343"/>
      <c r="H84" s="348"/>
      <c r="I84" s="343"/>
    </row>
    <row r="85" spans="1:9" x14ac:dyDescent="0.35">
      <c r="A85" s="344"/>
      <c r="B85" s="435" t="s">
        <v>443</v>
      </c>
      <c r="C85" s="436"/>
      <c r="D85" s="345">
        <f t="shared" ref="D85:I85" si="47">D46</f>
        <v>0</v>
      </c>
      <c r="E85" s="345">
        <f t="shared" si="47"/>
        <v>0</v>
      </c>
      <c r="F85" s="345">
        <f t="shared" si="47"/>
        <v>0</v>
      </c>
      <c r="G85" s="345">
        <f t="shared" si="47"/>
        <v>0</v>
      </c>
      <c r="H85" s="345">
        <f t="shared" si="47"/>
        <v>0</v>
      </c>
      <c r="I85" s="345">
        <f t="shared" si="47"/>
        <v>0</v>
      </c>
    </row>
    <row r="86" spans="1:9" ht="15" thickBot="1" x14ac:dyDescent="0.4">
      <c r="A86" s="346"/>
      <c r="B86" s="431" t="s">
        <v>444</v>
      </c>
      <c r="C86" s="432"/>
      <c r="D86" s="347">
        <f t="shared" ref="D86:I86" si="48">D84-D85</f>
        <v>0</v>
      </c>
      <c r="E86" s="347">
        <f t="shared" si="48"/>
        <v>0</v>
      </c>
      <c r="F86" s="347">
        <f t="shared" si="48"/>
        <v>0</v>
      </c>
      <c r="G86" s="347">
        <f t="shared" si="48"/>
        <v>0</v>
      </c>
      <c r="H86" s="347">
        <f t="shared" si="48"/>
        <v>0</v>
      </c>
      <c r="I86" s="347">
        <f t="shared" si="48"/>
        <v>0</v>
      </c>
    </row>
    <row r="87" spans="1:9" x14ac:dyDescent="0.35">
      <c r="A87" s="342" t="s">
        <v>434</v>
      </c>
      <c r="B87" s="433" t="s">
        <v>442</v>
      </c>
      <c r="C87" s="434"/>
      <c r="D87" s="343"/>
      <c r="E87" s="343"/>
      <c r="F87" s="343"/>
      <c r="G87" s="343"/>
      <c r="H87" s="343"/>
      <c r="I87" s="343"/>
    </row>
    <row r="88" spans="1:9" x14ac:dyDescent="0.35">
      <c r="A88" s="344"/>
      <c r="B88" s="435" t="s">
        <v>443</v>
      </c>
      <c r="C88" s="436"/>
      <c r="D88" s="345">
        <f t="shared" ref="D88:I88" si="49">D57</f>
        <v>0</v>
      </c>
      <c r="E88" s="345">
        <f t="shared" si="49"/>
        <v>0</v>
      </c>
      <c r="F88" s="345">
        <f t="shared" si="49"/>
        <v>0</v>
      </c>
      <c r="G88" s="345">
        <f t="shared" si="49"/>
        <v>0</v>
      </c>
      <c r="H88" s="345">
        <f t="shared" si="49"/>
        <v>0</v>
      </c>
      <c r="I88" s="345">
        <f t="shared" si="49"/>
        <v>0</v>
      </c>
    </row>
    <row r="89" spans="1:9" ht="15" thickBot="1" x14ac:dyDescent="0.4">
      <c r="A89" s="346"/>
      <c r="B89" s="431" t="s">
        <v>444</v>
      </c>
      <c r="C89" s="432"/>
      <c r="D89" s="347">
        <f t="shared" ref="D89:I89" si="50">D87-D88</f>
        <v>0</v>
      </c>
      <c r="E89" s="347">
        <f t="shared" si="50"/>
        <v>0</v>
      </c>
      <c r="F89" s="347">
        <f t="shared" si="50"/>
        <v>0</v>
      </c>
      <c r="G89" s="347">
        <f t="shared" si="50"/>
        <v>0</v>
      </c>
      <c r="H89" s="347">
        <f t="shared" si="50"/>
        <v>0</v>
      </c>
      <c r="I89" s="347">
        <f t="shared" si="50"/>
        <v>0</v>
      </c>
    </row>
  </sheetData>
  <mergeCells count="27">
    <mergeCell ref="B87:C87"/>
    <mergeCell ref="B88:C88"/>
    <mergeCell ref="B89:C89"/>
    <mergeCell ref="B81:C81"/>
    <mergeCell ref="B82:C82"/>
    <mergeCell ref="B83:C83"/>
    <mergeCell ref="B84:C84"/>
    <mergeCell ref="B85:C85"/>
    <mergeCell ref="B86:C86"/>
    <mergeCell ref="B80:C80"/>
    <mergeCell ref="D73:D74"/>
    <mergeCell ref="E73:E74"/>
    <mergeCell ref="F73:F74"/>
    <mergeCell ref="G73:G74"/>
    <mergeCell ref="B75:C75"/>
    <mergeCell ref="B76:C76"/>
    <mergeCell ref="B77:C77"/>
    <mergeCell ref="B78:C78"/>
    <mergeCell ref="B79:C79"/>
    <mergeCell ref="H73:H74"/>
    <mergeCell ref="I73:I74"/>
    <mergeCell ref="D1:D2"/>
    <mergeCell ref="E1:E2"/>
    <mergeCell ref="F1:F2"/>
    <mergeCell ref="G1:G2"/>
    <mergeCell ref="H1:H2"/>
    <mergeCell ref="I1:I2"/>
  </mergeCells>
  <hyperlinks>
    <hyperlink ref="C61" r:id="rId1" xr:uid="{F218C961-C08D-4A0C-A386-8252F9F5A8E3}"/>
  </hyperlinks>
  <pageMargins left="0.7" right="0.7" top="0.75" bottom="0.75" header="0.3" footer="0.3"/>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zoomScale="90" zoomScaleNormal="90" workbookViewId="0">
      <pane xSplit="1" ySplit="5" topLeftCell="B20" activePane="bottomRight" state="frozen"/>
      <selection pane="topRight" activeCell="B1" sqref="B1"/>
      <selection pane="bottomLeft" activeCell="A6" sqref="A6"/>
      <selection pane="bottomRight" activeCell="F3" sqref="F3"/>
    </sheetView>
  </sheetViews>
  <sheetFormatPr defaultColWidth="8.81640625" defaultRowHeight="14" x14ac:dyDescent="0.35"/>
  <cols>
    <col min="1" max="1" width="3.453125" style="40" customWidth="1"/>
    <col min="2" max="3" width="63.453125" style="189" customWidth="1"/>
    <col min="4" max="4" width="16" style="17" customWidth="1"/>
    <col min="5" max="5" width="17" style="17" customWidth="1"/>
    <col min="6" max="6" width="46.81640625" style="17" customWidth="1"/>
    <col min="7" max="7" width="9.7265625" style="17" customWidth="1"/>
    <col min="8" max="16384" width="8.81640625" style="17"/>
  </cols>
  <sheetData>
    <row r="1" spans="1:12" x14ac:dyDescent="0.35">
      <c r="A1" s="375" t="s">
        <v>123</v>
      </c>
      <c r="B1" s="375"/>
      <c r="C1" s="375"/>
      <c r="D1" s="375"/>
      <c r="E1" s="375"/>
      <c r="F1" s="375"/>
      <c r="G1" s="39" t="s">
        <v>201</v>
      </c>
      <c r="H1" s="266"/>
      <c r="I1" s="189" t="s">
        <v>202</v>
      </c>
    </row>
    <row r="2" spans="1:12" x14ac:dyDescent="0.35">
      <c r="A2" s="379" t="s">
        <v>41</v>
      </c>
      <c r="B2" s="379"/>
      <c r="C2" s="379"/>
      <c r="D2" s="379"/>
      <c r="E2" s="379"/>
      <c r="F2" s="379"/>
      <c r="H2" s="267"/>
      <c r="I2" s="189" t="s">
        <v>203</v>
      </c>
    </row>
    <row r="3" spans="1:12" x14ac:dyDescent="0.35">
      <c r="A3" s="259"/>
      <c r="E3" s="67" t="s">
        <v>335</v>
      </c>
      <c r="F3" s="130">
        <f>'Project Description'!H3</f>
        <v>0</v>
      </c>
      <c r="H3" s="268"/>
      <c r="I3" s="189" t="s">
        <v>357</v>
      </c>
    </row>
    <row r="4" spans="1:12" x14ac:dyDescent="0.35">
      <c r="A4" s="50"/>
    </row>
    <row r="5" spans="1:12" ht="23.25" customHeight="1" x14ac:dyDescent="0.35">
      <c r="A5" s="50"/>
      <c r="B5" s="215" t="s">
        <v>316</v>
      </c>
      <c r="C5" s="215" t="s">
        <v>378</v>
      </c>
      <c r="D5" s="269" t="s">
        <v>75</v>
      </c>
      <c r="E5" s="270" t="s">
        <v>334</v>
      </c>
      <c r="F5" s="273" t="s">
        <v>77</v>
      </c>
      <c r="G5" s="273" t="s">
        <v>379</v>
      </c>
      <c r="H5" s="271"/>
      <c r="I5" s="271"/>
      <c r="J5" s="271"/>
      <c r="K5" s="271"/>
      <c r="L5" s="272"/>
    </row>
    <row r="6" spans="1:12" x14ac:dyDescent="0.35">
      <c r="A6" s="50"/>
      <c r="B6" s="441" t="s">
        <v>380</v>
      </c>
      <c r="C6" s="442"/>
      <c r="D6" s="442"/>
      <c r="E6" s="442"/>
      <c r="F6" s="442"/>
      <c r="G6" s="442"/>
      <c r="H6" s="442"/>
      <c r="I6" s="442"/>
      <c r="J6" s="442"/>
      <c r="K6" s="442"/>
      <c r="L6" s="443"/>
    </row>
    <row r="7" spans="1:12" ht="35.15" customHeight="1" x14ac:dyDescent="0.35">
      <c r="A7" s="50"/>
      <c r="B7" s="283" t="s">
        <v>381</v>
      </c>
      <c r="C7" s="284" t="s">
        <v>382</v>
      </c>
      <c r="D7" s="280"/>
      <c r="E7" s="281"/>
      <c r="F7" s="282"/>
      <c r="G7" s="440"/>
      <c r="H7" s="440"/>
      <c r="I7" s="440"/>
      <c r="J7" s="440"/>
      <c r="K7" s="440"/>
      <c r="L7" s="440"/>
    </row>
    <row r="8" spans="1:12" ht="168" x14ac:dyDescent="0.35">
      <c r="A8" s="50"/>
      <c r="B8" s="283" t="s">
        <v>445</v>
      </c>
      <c r="C8" s="284" t="s">
        <v>446</v>
      </c>
      <c r="D8" s="280"/>
      <c r="E8" s="281"/>
      <c r="F8" s="282"/>
      <c r="G8" s="440"/>
      <c r="H8" s="440"/>
      <c r="I8" s="440"/>
      <c r="J8" s="440"/>
      <c r="K8" s="440"/>
      <c r="L8" s="440"/>
    </row>
    <row r="9" spans="1:12" x14ac:dyDescent="0.35">
      <c r="A9" s="50"/>
      <c r="B9" s="283" t="s">
        <v>416</v>
      </c>
      <c r="C9" s="284" t="s">
        <v>417</v>
      </c>
      <c r="D9" s="280"/>
      <c r="E9" s="281"/>
      <c r="F9" s="282"/>
      <c r="G9" s="286"/>
      <c r="H9" s="287"/>
      <c r="I9" s="287"/>
      <c r="J9" s="287"/>
      <c r="K9" s="287"/>
      <c r="L9" s="288"/>
    </row>
    <row r="10" spans="1:12" ht="56" x14ac:dyDescent="0.35">
      <c r="A10" s="50"/>
      <c r="B10" s="283" t="s">
        <v>447</v>
      </c>
      <c r="C10" s="284" t="s">
        <v>448</v>
      </c>
      <c r="D10" s="280"/>
      <c r="E10" s="281"/>
      <c r="F10" s="282"/>
      <c r="G10" s="437"/>
      <c r="H10" s="438"/>
      <c r="I10" s="438"/>
      <c r="J10" s="438"/>
      <c r="K10" s="438"/>
      <c r="L10" s="439"/>
    </row>
    <row r="11" spans="1:12" ht="70" x14ac:dyDescent="0.35">
      <c r="A11" s="50"/>
      <c r="B11" s="283" t="s">
        <v>449</v>
      </c>
      <c r="C11" s="284" t="s">
        <v>450</v>
      </c>
      <c r="D11" s="280"/>
      <c r="E11" s="281"/>
      <c r="F11" s="282"/>
      <c r="G11" s="440"/>
      <c r="H11" s="440"/>
      <c r="I11" s="440"/>
      <c r="J11" s="440"/>
      <c r="K11" s="440"/>
      <c r="L11" s="440"/>
    </row>
    <row r="12" spans="1:12" ht="35.15" customHeight="1" x14ac:dyDescent="0.35">
      <c r="A12" s="50"/>
      <c r="B12" s="283" t="s">
        <v>383</v>
      </c>
      <c r="C12" s="284" t="s">
        <v>384</v>
      </c>
      <c r="D12" s="280"/>
      <c r="E12" s="281"/>
      <c r="F12" s="282"/>
      <c r="G12" s="440"/>
      <c r="H12" s="440"/>
      <c r="I12" s="440"/>
      <c r="J12" s="440"/>
      <c r="K12" s="440"/>
      <c r="L12" s="440"/>
    </row>
    <row r="13" spans="1:12" x14ac:dyDescent="0.35">
      <c r="A13" s="50"/>
      <c r="B13" s="285" t="s">
        <v>385</v>
      </c>
      <c r="C13" s="284" t="s">
        <v>466</v>
      </c>
      <c r="D13" s="280"/>
      <c r="E13" s="281"/>
      <c r="F13" s="282"/>
      <c r="G13" s="440"/>
      <c r="H13" s="440"/>
      <c r="I13" s="440"/>
      <c r="J13" s="440"/>
      <c r="K13" s="440"/>
      <c r="L13" s="440"/>
    </row>
    <row r="14" spans="1:12" ht="98.5" customHeight="1" x14ac:dyDescent="0.35">
      <c r="A14" s="50"/>
      <c r="B14" s="285" t="s">
        <v>386</v>
      </c>
      <c r="C14" s="284" t="s">
        <v>467</v>
      </c>
      <c r="D14" s="280"/>
      <c r="E14" s="281"/>
      <c r="F14" s="282"/>
      <c r="G14" s="440"/>
      <c r="H14" s="440"/>
      <c r="I14" s="440"/>
      <c r="J14" s="440"/>
      <c r="K14" s="440"/>
      <c r="L14" s="440"/>
    </row>
    <row r="15" spans="1:12" ht="49" customHeight="1" x14ac:dyDescent="0.35">
      <c r="A15" s="50"/>
      <c r="B15" s="285" t="s">
        <v>407</v>
      </c>
      <c r="C15" s="284" t="s">
        <v>470</v>
      </c>
      <c r="D15" s="280"/>
      <c r="E15" s="281"/>
      <c r="F15" s="282"/>
      <c r="G15" s="440"/>
      <c r="H15" s="440"/>
      <c r="I15" s="440"/>
      <c r="J15" s="440"/>
      <c r="K15" s="440"/>
      <c r="L15" s="440"/>
    </row>
    <row r="16" spans="1:12" x14ac:dyDescent="0.35">
      <c r="A16" s="50"/>
      <c r="B16" s="441" t="s">
        <v>394</v>
      </c>
      <c r="C16" s="442"/>
      <c r="D16" s="442"/>
      <c r="E16" s="442"/>
      <c r="F16" s="442"/>
      <c r="G16" s="442"/>
      <c r="H16" s="442"/>
      <c r="I16" s="442"/>
      <c r="J16" s="442"/>
      <c r="K16" s="442"/>
      <c r="L16" s="443"/>
    </row>
    <row r="17" spans="1:12" ht="28" x14ac:dyDescent="0.35">
      <c r="A17" s="50"/>
      <c r="B17" s="283" t="s">
        <v>471</v>
      </c>
      <c r="C17" s="284" t="s">
        <v>388</v>
      </c>
      <c r="D17" s="280"/>
      <c r="E17" s="281"/>
      <c r="F17" s="282"/>
      <c r="G17" s="440"/>
      <c r="H17" s="440"/>
      <c r="I17" s="440"/>
      <c r="J17" s="440"/>
      <c r="K17" s="440"/>
      <c r="L17" s="440"/>
    </row>
    <row r="18" spans="1:12" ht="42" x14ac:dyDescent="0.35">
      <c r="B18" s="283" t="s">
        <v>389</v>
      </c>
      <c r="C18" s="284" t="s">
        <v>390</v>
      </c>
      <c r="D18" s="280"/>
      <c r="E18" s="281"/>
      <c r="F18" s="282"/>
      <c r="G18" s="440"/>
      <c r="H18" s="440"/>
      <c r="I18" s="440"/>
      <c r="J18" s="440"/>
      <c r="K18" s="440"/>
      <c r="L18" s="440"/>
    </row>
    <row r="19" spans="1:12" ht="126" x14ac:dyDescent="0.35">
      <c r="A19" s="50"/>
      <c r="B19" s="283" t="s">
        <v>391</v>
      </c>
      <c r="C19" s="284" t="s">
        <v>460</v>
      </c>
      <c r="D19" s="280"/>
      <c r="E19" s="281"/>
      <c r="F19" s="282"/>
      <c r="G19" s="440"/>
      <c r="H19" s="440"/>
      <c r="I19" s="440"/>
      <c r="J19" s="440"/>
      <c r="K19" s="440"/>
      <c r="L19" s="440"/>
    </row>
    <row r="20" spans="1:12" ht="112" x14ac:dyDescent="0.35">
      <c r="B20" s="283" t="s">
        <v>392</v>
      </c>
      <c r="C20" s="284" t="s">
        <v>393</v>
      </c>
      <c r="D20" s="280"/>
      <c r="E20" s="281"/>
      <c r="F20" s="282"/>
      <c r="G20" s="440"/>
      <c r="H20" s="440"/>
      <c r="I20" s="440"/>
      <c r="J20" s="440"/>
      <c r="K20" s="440"/>
      <c r="L20" s="440"/>
    </row>
    <row r="21" spans="1:12" x14ac:dyDescent="0.35">
      <c r="B21" s="441" t="s">
        <v>395</v>
      </c>
      <c r="C21" s="442"/>
      <c r="D21" s="442"/>
      <c r="E21" s="442"/>
      <c r="F21" s="442"/>
      <c r="G21" s="442"/>
      <c r="H21" s="442"/>
      <c r="I21" s="442"/>
      <c r="J21" s="442"/>
      <c r="K21" s="442"/>
      <c r="L21" s="443"/>
    </row>
    <row r="22" spans="1:12" ht="42" x14ac:dyDescent="0.35">
      <c r="B22" s="283" t="s">
        <v>396</v>
      </c>
      <c r="C22" s="284" t="s">
        <v>451</v>
      </c>
      <c r="D22" s="280"/>
      <c r="E22" s="281"/>
      <c r="F22" s="282"/>
      <c r="G22" s="440"/>
      <c r="H22" s="440"/>
      <c r="I22" s="440"/>
      <c r="J22" s="440"/>
      <c r="K22" s="440"/>
      <c r="L22" s="440"/>
    </row>
    <row r="23" spans="1:12" ht="112" x14ac:dyDescent="0.35">
      <c r="B23" s="283" t="s">
        <v>452</v>
      </c>
      <c r="C23" s="284" t="s">
        <v>453</v>
      </c>
      <c r="D23" s="280"/>
      <c r="E23" s="281"/>
      <c r="F23" s="282"/>
      <c r="G23" s="440"/>
      <c r="H23" s="440"/>
      <c r="I23" s="440"/>
      <c r="J23" s="440"/>
      <c r="K23" s="440"/>
      <c r="L23" s="440"/>
    </row>
    <row r="24" spans="1:12" ht="186.5" customHeight="1" x14ac:dyDescent="0.35">
      <c r="B24" s="283" t="s">
        <v>458</v>
      </c>
      <c r="C24" s="284" t="s">
        <v>459</v>
      </c>
      <c r="D24" s="280"/>
      <c r="E24" s="281"/>
      <c r="F24" s="282"/>
      <c r="G24" s="440"/>
      <c r="H24" s="440"/>
      <c r="I24" s="440"/>
      <c r="J24" s="440"/>
      <c r="K24" s="440"/>
      <c r="L24" s="440"/>
    </row>
    <row r="25" spans="1:12" ht="56" x14ac:dyDescent="0.35">
      <c r="B25" s="283" t="s">
        <v>469</v>
      </c>
      <c r="C25" s="284" t="s">
        <v>468</v>
      </c>
      <c r="D25" s="280"/>
      <c r="E25" s="281"/>
      <c r="F25" s="282"/>
      <c r="G25" s="440"/>
      <c r="H25" s="440"/>
      <c r="I25" s="440"/>
      <c r="J25" s="440"/>
      <c r="K25" s="440"/>
      <c r="L25" s="440"/>
    </row>
    <row r="26" spans="1:12" x14ac:dyDescent="0.35">
      <c r="B26" s="441" t="s">
        <v>397</v>
      </c>
      <c r="C26" s="442"/>
      <c r="D26" s="442"/>
      <c r="E26" s="442"/>
      <c r="F26" s="442"/>
      <c r="G26" s="442"/>
      <c r="H26" s="442"/>
      <c r="I26" s="442"/>
      <c r="J26" s="442"/>
      <c r="K26" s="442"/>
      <c r="L26" s="443"/>
    </row>
    <row r="27" spans="1:12" ht="28" x14ac:dyDescent="0.35">
      <c r="B27" s="283" t="s">
        <v>398</v>
      </c>
      <c r="C27" s="284" t="s">
        <v>399</v>
      </c>
      <c r="D27" s="280"/>
      <c r="E27" s="281"/>
      <c r="F27" s="282"/>
      <c r="G27" s="440"/>
      <c r="H27" s="440"/>
      <c r="I27" s="440"/>
      <c r="J27" s="440"/>
      <c r="K27" s="440"/>
      <c r="L27" s="440"/>
    </row>
    <row r="28" spans="1:12" x14ac:dyDescent="0.35">
      <c r="B28" s="441" t="s">
        <v>207</v>
      </c>
      <c r="C28" s="442"/>
      <c r="D28" s="442"/>
      <c r="E28" s="442"/>
      <c r="F28" s="442"/>
      <c r="G28" s="442"/>
      <c r="H28" s="442"/>
      <c r="I28" s="442"/>
      <c r="J28" s="442"/>
      <c r="K28" s="442"/>
      <c r="L28" s="443"/>
    </row>
    <row r="29" spans="1:12" ht="42" x14ac:dyDescent="0.35">
      <c r="B29" s="283" t="s">
        <v>412</v>
      </c>
      <c r="C29" s="284" t="s">
        <v>454</v>
      </c>
      <c r="D29" s="280"/>
      <c r="E29" s="281"/>
      <c r="F29" s="282"/>
      <c r="G29" s="440"/>
      <c r="H29" s="440"/>
      <c r="I29" s="440"/>
      <c r="J29" s="440"/>
      <c r="K29" s="440"/>
      <c r="L29" s="440"/>
    </row>
    <row r="30" spans="1:12" x14ac:dyDescent="0.35">
      <c r="B30" s="283" t="s">
        <v>413</v>
      </c>
      <c r="C30" s="284" t="s">
        <v>461</v>
      </c>
      <c r="D30" s="280"/>
      <c r="E30" s="281"/>
      <c r="F30" s="282"/>
      <c r="G30" s="440"/>
      <c r="H30" s="440"/>
      <c r="I30" s="440"/>
      <c r="J30" s="440"/>
      <c r="K30" s="440"/>
      <c r="L30" s="440"/>
    </row>
    <row r="31" spans="1:12" ht="28" x14ac:dyDescent="0.35">
      <c r="B31" s="283" t="s">
        <v>457</v>
      </c>
      <c r="C31" s="284" t="s">
        <v>414</v>
      </c>
      <c r="D31" s="280"/>
      <c r="E31" s="281"/>
      <c r="F31" s="282"/>
      <c r="G31" s="440"/>
      <c r="H31" s="440"/>
      <c r="I31" s="440"/>
      <c r="J31" s="440"/>
      <c r="K31" s="440"/>
      <c r="L31" s="440"/>
    </row>
    <row r="32" spans="1:12" ht="70" x14ac:dyDescent="0.35">
      <c r="B32" s="283" t="s">
        <v>400</v>
      </c>
      <c r="C32" s="284" t="s">
        <v>455</v>
      </c>
      <c r="D32" s="280"/>
      <c r="E32" s="281"/>
      <c r="F32" s="282"/>
      <c r="G32" s="440"/>
      <c r="H32" s="440"/>
      <c r="I32" s="440"/>
      <c r="J32" s="440"/>
      <c r="K32" s="440"/>
      <c r="L32" s="440"/>
    </row>
    <row r="33" spans="1:12" ht="14.15" customHeight="1" x14ac:dyDescent="0.35">
      <c r="B33" s="283" t="s">
        <v>401</v>
      </c>
      <c r="C33" s="284" t="s">
        <v>415</v>
      </c>
      <c r="D33" s="280"/>
      <c r="E33" s="281"/>
      <c r="F33" s="282"/>
      <c r="G33" s="440"/>
      <c r="H33" s="440"/>
      <c r="I33" s="440"/>
      <c r="J33" s="440"/>
      <c r="K33" s="440"/>
      <c r="L33" s="440"/>
    </row>
    <row r="34" spans="1:12" ht="70" x14ac:dyDescent="0.35">
      <c r="B34" s="283" t="s">
        <v>402</v>
      </c>
      <c r="C34" s="284" t="s">
        <v>456</v>
      </c>
      <c r="D34" s="280"/>
      <c r="E34" s="281"/>
      <c r="F34" s="282"/>
      <c r="G34" s="440"/>
      <c r="H34" s="440"/>
      <c r="I34" s="440"/>
      <c r="J34" s="440"/>
      <c r="K34" s="440"/>
      <c r="L34" s="440"/>
    </row>
    <row r="35" spans="1:12" x14ac:dyDescent="0.35">
      <c r="B35" s="283" t="s">
        <v>403</v>
      </c>
      <c r="C35" s="284" t="s">
        <v>462</v>
      </c>
      <c r="D35" s="280"/>
      <c r="E35" s="281"/>
      <c r="F35" s="282"/>
      <c r="G35" s="440"/>
      <c r="H35" s="440"/>
      <c r="I35" s="440"/>
      <c r="J35" s="440"/>
      <c r="K35" s="440"/>
      <c r="L35" s="440"/>
    </row>
    <row r="36" spans="1:12" ht="42" x14ac:dyDescent="0.35">
      <c r="B36" s="283" t="s">
        <v>404</v>
      </c>
      <c r="C36" s="284" t="s">
        <v>465</v>
      </c>
      <c r="D36" s="280"/>
      <c r="E36" s="281"/>
      <c r="F36" s="282"/>
      <c r="G36" s="440"/>
      <c r="H36" s="440"/>
      <c r="I36" s="440"/>
      <c r="J36" s="440"/>
      <c r="K36" s="440"/>
      <c r="L36" s="440"/>
    </row>
    <row r="37" spans="1:12" x14ac:dyDescent="0.35">
      <c r="B37" s="441" t="s">
        <v>408</v>
      </c>
      <c r="C37" s="442"/>
      <c r="D37" s="442"/>
      <c r="E37" s="442"/>
      <c r="F37" s="442"/>
      <c r="G37" s="442"/>
      <c r="H37" s="442"/>
      <c r="I37" s="442"/>
      <c r="J37" s="442"/>
      <c r="K37" s="442"/>
      <c r="L37" s="443"/>
    </row>
    <row r="38" spans="1:12" ht="84" x14ac:dyDescent="0.35">
      <c r="B38" s="283" t="s">
        <v>463</v>
      </c>
      <c r="C38" s="284" t="s">
        <v>464</v>
      </c>
      <c r="D38" s="280"/>
      <c r="E38" s="281"/>
      <c r="F38" s="282"/>
      <c r="G38" s="440"/>
      <c r="H38" s="440"/>
      <c r="I38" s="440"/>
      <c r="J38" s="440"/>
      <c r="K38" s="440"/>
      <c r="L38" s="440"/>
    </row>
    <row r="39" spans="1:12" x14ac:dyDescent="0.35">
      <c r="B39" s="441" t="s">
        <v>405</v>
      </c>
      <c r="C39" s="442"/>
      <c r="D39" s="442"/>
      <c r="E39" s="442"/>
      <c r="F39" s="442"/>
      <c r="G39" s="442"/>
      <c r="H39" s="442"/>
      <c r="I39" s="442"/>
      <c r="J39" s="442"/>
      <c r="K39" s="442"/>
      <c r="L39" s="443"/>
    </row>
    <row r="40" spans="1:12" ht="56" x14ac:dyDescent="0.35">
      <c r="A40" s="50"/>
      <c r="B40" s="283" t="s">
        <v>387</v>
      </c>
      <c r="C40" s="284" t="s">
        <v>409</v>
      </c>
      <c r="D40" s="280"/>
      <c r="E40" s="281"/>
      <c r="F40" s="282"/>
      <c r="G40" s="440"/>
      <c r="H40" s="440"/>
      <c r="I40" s="440"/>
      <c r="J40" s="440"/>
      <c r="K40" s="440"/>
      <c r="L40" s="440"/>
    </row>
    <row r="41" spans="1:12" ht="42" x14ac:dyDescent="0.35">
      <c r="B41" s="283" t="s">
        <v>410</v>
      </c>
      <c r="C41" s="284" t="s">
        <v>406</v>
      </c>
      <c r="D41" s="280"/>
      <c r="E41" s="281"/>
      <c r="F41" s="282"/>
      <c r="G41" s="440"/>
      <c r="H41" s="440"/>
      <c r="I41" s="440"/>
      <c r="J41" s="440"/>
      <c r="K41" s="440"/>
      <c r="L41" s="440"/>
    </row>
  </sheetData>
  <mergeCells count="37">
    <mergeCell ref="G33:L33"/>
    <mergeCell ref="G34:L34"/>
    <mergeCell ref="G31:L31"/>
    <mergeCell ref="G32:L32"/>
    <mergeCell ref="B39:L39"/>
    <mergeCell ref="G40:L40"/>
    <mergeCell ref="G41:L41"/>
    <mergeCell ref="G38:L38"/>
    <mergeCell ref="G35:L35"/>
    <mergeCell ref="G36:L36"/>
    <mergeCell ref="B37:L37"/>
    <mergeCell ref="G19:L19"/>
    <mergeCell ref="G18:L18"/>
    <mergeCell ref="B26:L26"/>
    <mergeCell ref="G29:L29"/>
    <mergeCell ref="G30:L30"/>
    <mergeCell ref="G20:L20"/>
    <mergeCell ref="B21:L21"/>
    <mergeCell ref="G22:L22"/>
    <mergeCell ref="G23:L23"/>
    <mergeCell ref="G24:L24"/>
    <mergeCell ref="G25:L25"/>
    <mergeCell ref="B28:L28"/>
    <mergeCell ref="G27:L27"/>
    <mergeCell ref="A1:F1"/>
    <mergeCell ref="A2:F2"/>
    <mergeCell ref="G7:L7"/>
    <mergeCell ref="G8:L8"/>
    <mergeCell ref="B6:L6"/>
    <mergeCell ref="G10:L10"/>
    <mergeCell ref="G14:L14"/>
    <mergeCell ref="G15:L15"/>
    <mergeCell ref="G17:L17"/>
    <mergeCell ref="G11:L11"/>
    <mergeCell ref="G12:L12"/>
    <mergeCell ref="G13:L13"/>
    <mergeCell ref="B16:L16"/>
  </mergeCells>
  <pageMargins left="0.45" right="0.45" top="0.75" bottom="0.75" header="0.3" footer="0.3"/>
  <pageSetup scale="90" orientation="portrait" r:id="rId1"/>
  <headerFooter>
    <oddFooter>&amp;C&amp;P/&amp;N&amp;R&amp;D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Lists!$B$57:$B$59</xm:f>
          </x14:formula1>
          <xm:sqref>D27 D22:D25 D38 D7:D15 D17:D20 D29:D36 D40:D41</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1"/>
  <sheetViews>
    <sheetView workbookViewId="0">
      <selection activeCell="B64" sqref="B64"/>
    </sheetView>
  </sheetViews>
  <sheetFormatPr defaultColWidth="8.81640625" defaultRowHeight="14" x14ac:dyDescent="0.3"/>
  <cols>
    <col min="1" max="1" width="3.453125" style="5" customWidth="1"/>
    <col min="2" max="2" width="50.453125" style="5" bestFit="1" customWidth="1"/>
    <col min="3" max="16384" width="8.81640625" style="5"/>
  </cols>
  <sheetData>
    <row r="1" spans="1:2" x14ac:dyDescent="0.3">
      <c r="A1" s="9"/>
      <c r="B1" s="10" t="s">
        <v>0</v>
      </c>
    </row>
    <row r="2" spans="1:2" s="12" customFormat="1" x14ac:dyDescent="0.3">
      <c r="A2" s="11"/>
      <c r="B2" s="9"/>
    </row>
    <row r="3" spans="1:2" x14ac:dyDescent="0.3">
      <c r="B3" s="5" t="s">
        <v>89</v>
      </c>
    </row>
    <row r="4" spans="1:2" x14ac:dyDescent="0.3">
      <c r="B4" s="5" t="s">
        <v>90</v>
      </c>
    </row>
    <row r="5" spans="1:2" x14ac:dyDescent="0.3">
      <c r="B5" s="5" t="s">
        <v>91</v>
      </c>
    </row>
    <row r="6" spans="1:2" x14ac:dyDescent="0.3">
      <c r="B6" s="5" t="s">
        <v>92</v>
      </c>
    </row>
    <row r="7" spans="1:2" x14ac:dyDescent="0.3">
      <c r="B7" s="5" t="s">
        <v>93</v>
      </c>
    </row>
    <row r="8" spans="1:2" x14ac:dyDescent="0.3">
      <c r="B8" s="5" t="s">
        <v>94</v>
      </c>
    </row>
    <row r="9" spans="1:2" x14ac:dyDescent="0.3">
      <c r="B9" s="5" t="s">
        <v>95</v>
      </c>
    </row>
    <row r="10" spans="1:2" x14ac:dyDescent="0.3">
      <c r="B10" s="5" t="s">
        <v>96</v>
      </c>
    </row>
    <row r="11" spans="1:2" x14ac:dyDescent="0.3">
      <c r="B11" s="5" t="s">
        <v>97</v>
      </c>
    </row>
    <row r="12" spans="1:2" x14ac:dyDescent="0.3">
      <c r="B12" s="5" t="s">
        <v>98</v>
      </c>
    </row>
    <row r="13" spans="1:2" x14ac:dyDescent="0.3">
      <c r="B13" s="5" t="s">
        <v>99</v>
      </c>
    </row>
    <row r="14" spans="1:2" x14ac:dyDescent="0.3">
      <c r="B14" s="5" t="s">
        <v>100</v>
      </c>
    </row>
    <row r="15" spans="1:2" x14ac:dyDescent="0.3">
      <c r="B15" s="5" t="s">
        <v>101</v>
      </c>
    </row>
    <row r="16" spans="1:2" x14ac:dyDescent="0.3">
      <c r="B16" s="5" t="s">
        <v>102</v>
      </c>
    </row>
    <row r="17" spans="1:2" x14ac:dyDescent="0.3">
      <c r="B17" s="2"/>
    </row>
    <row r="18" spans="1:2" ht="15.5" x14ac:dyDescent="0.35">
      <c r="B18" s="3" t="s">
        <v>25</v>
      </c>
    </row>
    <row r="19" spans="1:2" s="12" customFormat="1" ht="14.5" thickBot="1" x14ac:dyDescent="0.35">
      <c r="A19" s="11"/>
      <c r="B19" s="9"/>
    </row>
    <row r="20" spans="1:2" x14ac:dyDescent="0.3">
      <c r="B20" s="1" t="s">
        <v>1</v>
      </c>
    </row>
    <row r="21" spans="1:2" x14ac:dyDescent="0.3">
      <c r="B21" s="2" t="s">
        <v>2</v>
      </c>
    </row>
    <row r="22" spans="1:2" x14ac:dyDescent="0.3">
      <c r="B22" s="2" t="s">
        <v>3</v>
      </c>
    </row>
    <row r="23" spans="1:2" x14ac:dyDescent="0.3">
      <c r="B23" s="2" t="s">
        <v>4</v>
      </c>
    </row>
    <row r="25" spans="1:2" x14ac:dyDescent="0.3">
      <c r="B25" s="10" t="s">
        <v>40</v>
      </c>
    </row>
    <row r="26" spans="1:2" s="12" customFormat="1" ht="14.5" thickBot="1" x14ac:dyDescent="0.35">
      <c r="A26" s="11"/>
      <c r="B26" s="9"/>
    </row>
    <row r="27" spans="1:2" x14ac:dyDescent="0.3">
      <c r="B27" s="1" t="s">
        <v>5</v>
      </c>
    </row>
    <row r="28" spans="1:2" x14ac:dyDescent="0.3">
      <c r="B28" s="2" t="s">
        <v>6</v>
      </c>
    </row>
    <row r="29" spans="1:2" x14ac:dyDescent="0.3">
      <c r="B29" s="2" t="s">
        <v>7</v>
      </c>
    </row>
    <row r="30" spans="1:2" x14ac:dyDescent="0.3">
      <c r="B30" s="2" t="s">
        <v>8</v>
      </c>
    </row>
    <row r="31" spans="1:2" x14ac:dyDescent="0.3">
      <c r="B31" s="2" t="s">
        <v>9</v>
      </c>
    </row>
    <row r="34" spans="1:2" x14ac:dyDescent="0.3">
      <c r="B34" s="10" t="s">
        <v>103</v>
      </c>
    </row>
    <row r="35" spans="1:2" s="12" customFormat="1" x14ac:dyDescent="0.3">
      <c r="A35" s="11"/>
      <c r="B35" s="9"/>
    </row>
    <row r="36" spans="1:2" x14ac:dyDescent="0.3">
      <c r="B36" s="5" t="s">
        <v>10</v>
      </c>
    </row>
    <row r="37" spans="1:2" x14ac:dyDescent="0.3">
      <c r="B37" s="5" t="s">
        <v>78</v>
      </c>
    </row>
    <row r="38" spans="1:2" x14ac:dyDescent="0.3">
      <c r="B38" s="5" t="s">
        <v>11</v>
      </c>
    </row>
    <row r="39" spans="1:2" x14ac:dyDescent="0.3">
      <c r="B39" s="5" t="s">
        <v>12</v>
      </c>
    </row>
    <row r="40" spans="1:2" x14ac:dyDescent="0.3">
      <c r="B40" s="5" t="s">
        <v>9</v>
      </c>
    </row>
    <row r="41" spans="1:2" x14ac:dyDescent="0.3">
      <c r="B41" s="5" t="s">
        <v>13</v>
      </c>
    </row>
    <row r="42" spans="1:2" ht="14.5" thickBot="1" x14ac:dyDescent="0.35"/>
    <row r="43" spans="1:2" ht="14.5" thickBot="1" x14ac:dyDescent="0.35">
      <c r="B43" s="13" t="s">
        <v>82</v>
      </c>
    </row>
    <row r="44" spans="1:2" x14ac:dyDescent="0.3">
      <c r="B44" s="5" t="s">
        <v>317</v>
      </c>
    </row>
    <row r="45" spans="1:2" x14ac:dyDescent="0.3">
      <c r="B45" s="14" t="s">
        <v>318</v>
      </c>
    </row>
    <row r="46" spans="1:2" ht="14.5" thickBot="1" x14ac:dyDescent="0.35"/>
    <row r="47" spans="1:2" ht="14.5" thickBot="1" x14ac:dyDescent="0.35">
      <c r="B47" s="13" t="s">
        <v>83</v>
      </c>
    </row>
    <row r="48" spans="1:2" x14ac:dyDescent="0.3">
      <c r="B48" s="5" t="s">
        <v>79</v>
      </c>
    </row>
    <row r="49" spans="2:2" x14ac:dyDescent="0.3">
      <c r="B49" s="14" t="s">
        <v>80</v>
      </c>
    </row>
    <row r="50" spans="2:2" ht="15.75" customHeight="1" thickBot="1" x14ac:dyDescent="0.35"/>
    <row r="51" spans="2:2" ht="15.75" customHeight="1" thickBot="1" x14ac:dyDescent="0.35">
      <c r="B51" s="13" t="s">
        <v>85</v>
      </c>
    </row>
    <row r="52" spans="2:2" ht="15.75" customHeight="1" x14ac:dyDescent="0.3">
      <c r="B52" s="5" t="s">
        <v>86</v>
      </c>
    </row>
    <row r="53" spans="2:2" x14ac:dyDescent="0.3">
      <c r="B53" s="5" t="s">
        <v>87</v>
      </c>
    </row>
    <row r="54" spans="2:2" x14ac:dyDescent="0.3">
      <c r="B54" s="5" t="s">
        <v>88</v>
      </c>
    </row>
    <row r="56" spans="2:2" x14ac:dyDescent="0.3">
      <c r="B56" s="10" t="s">
        <v>81</v>
      </c>
    </row>
    <row r="57" spans="2:2" x14ac:dyDescent="0.3">
      <c r="B57" s="5" t="s">
        <v>76</v>
      </c>
    </row>
    <row r="58" spans="2:2" x14ac:dyDescent="0.3">
      <c r="B58" s="5" t="s">
        <v>317</v>
      </c>
    </row>
    <row r="59" spans="2:2" x14ac:dyDescent="0.3">
      <c r="B59" s="5" t="s">
        <v>318</v>
      </c>
    </row>
    <row r="60" spans="2:2" ht="14.5" thickBot="1" x14ac:dyDescent="0.35"/>
    <row r="61" spans="2:2" ht="15.75" customHeight="1" thickBot="1" x14ac:dyDescent="0.35">
      <c r="B61" s="13" t="s">
        <v>104</v>
      </c>
    </row>
    <row r="62" spans="2:2" ht="15.75" customHeight="1" x14ac:dyDescent="0.3">
      <c r="B62" s="5" t="s">
        <v>105</v>
      </c>
    </row>
    <row r="63" spans="2:2" x14ac:dyDescent="0.3">
      <c r="B63" s="5" t="s">
        <v>87</v>
      </c>
    </row>
    <row r="64" spans="2:2" x14ac:dyDescent="0.3">
      <c r="B64" s="5" t="s">
        <v>88</v>
      </c>
    </row>
    <row r="65" spans="2:2" ht="14.5" thickBot="1" x14ac:dyDescent="0.35"/>
    <row r="66" spans="2:2" ht="14.5" thickBot="1" x14ac:dyDescent="0.35">
      <c r="B66" s="13" t="s">
        <v>144</v>
      </c>
    </row>
    <row r="67" spans="2:2" x14ac:dyDescent="0.3">
      <c r="B67" s="5" t="s">
        <v>147</v>
      </c>
    </row>
    <row r="68" spans="2:2" x14ac:dyDescent="0.3">
      <c r="B68" s="5" t="s">
        <v>157</v>
      </c>
    </row>
    <row r="69" spans="2:2" x14ac:dyDescent="0.3">
      <c r="B69" s="5" t="s">
        <v>145</v>
      </c>
    </row>
    <row r="70" spans="2:2" x14ac:dyDescent="0.3">
      <c r="B70" s="5" t="s">
        <v>149</v>
      </c>
    </row>
    <row r="71" spans="2:2" x14ac:dyDescent="0.3">
      <c r="B71" s="5" t="s">
        <v>148</v>
      </c>
    </row>
  </sheetData>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Project Description</vt:lpstr>
      <vt:lpstr>Development Team</vt:lpstr>
      <vt:lpstr>Unit Mix</vt:lpstr>
      <vt:lpstr>Sources and Uses</vt:lpstr>
      <vt:lpstr>Operating Proforma</vt:lpstr>
      <vt:lpstr>Construction Period S&amp;U</vt:lpstr>
      <vt:lpstr>Sales Price Tool</vt:lpstr>
      <vt:lpstr>Application Information</vt:lpstr>
      <vt:lpstr>Lists</vt:lpstr>
      <vt:lpstr>'Application Information'!Print_Area</vt:lpstr>
      <vt:lpstr>'Development Team'!Print_Area</vt:lpstr>
      <vt:lpstr>'Operating Proforma'!Print_Area</vt:lpstr>
      <vt:lpstr>'Project Description'!Print_Area</vt:lpstr>
      <vt:lpstr>'Sources and Uses'!Print_Area</vt:lpstr>
      <vt:lpstr>'Unit Mix'!Print_Area</vt:lpstr>
      <vt:lpstr>'Development Team'!Print_Titles</vt:lpstr>
      <vt:lpstr>'Operating Proforma'!Print_Titles</vt:lpstr>
      <vt:lpstr>'Project Description'!Print_Titles</vt:lpstr>
      <vt:lpstr>'Sources and Uses'!Print_Titles</vt:lpstr>
      <vt:lpstr>'Unit Mix'!Print_Titles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MassHousing CommonWealth Builder Application</dc:title>
  <dc:creator>Meaghan McCarthy</dc:creator>
  <cp:lastModifiedBy>Deepak Karamcheti</cp:lastModifiedBy>
  <cp:lastPrinted>2017-03-16T17:54:56Z</cp:lastPrinted>
  <dcterms:created xsi:type="dcterms:W3CDTF">2016-11-29T17:04:07Z</dcterms:created>
  <dcterms:modified xsi:type="dcterms:W3CDTF">2025-12-22T15:02:51Z</dcterms:modified>
</cp:coreProperties>
</file>